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evgeologica\Documents\d\DIAGRAMACIONES Gaby\REVISTA\2023\50-1\791 Pons et al_GBP\Pruebas de diagramación\Respuesta a 2da prueba (25-01-2023)\"/>
    </mc:Choice>
  </mc:AlternateContent>
  <xr:revisionPtr revIDLastSave="0" documentId="13_ncr:1_{535037D7-4C12-49F9-8372-EE9A455CF01B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Apéndice 1a" sheetId="12" r:id="rId1"/>
    <sheet name="Apéndice 1b" sheetId="10" r:id="rId2"/>
    <sheet name="Apéndice 2" sheetId="1" r:id="rId3"/>
    <sheet name="Apéndice 3" sheetId="13" r:id="rId4"/>
    <sheet name="Apéndice 4" sheetId="4" r:id="rId5"/>
    <sheet name="Apéndice 5" sheetId="5" r:id="rId6"/>
    <sheet name="Apéndice 6" sheetId="6" r:id="rId7"/>
    <sheet name="Apéndice 7" sheetId="7" r:id="rId8"/>
    <sheet name="Apéndice 8" sheetId="8" r:id="rId9"/>
    <sheet name="Apéndice 9" sheetId="9" r:id="rId10"/>
  </sheets>
  <externalReferences>
    <externalReference r:id="rId11"/>
  </externalReferences>
  <definedNames>
    <definedName name="_xlnm._FilterDatabase" localSheetId="6" hidden="1">'Apéndice 6'!$AN$1:$AN$102</definedName>
    <definedName name="_xlnm._FilterDatabase" localSheetId="9" hidden="1">'Apéndice 9'!$B$1:$B$76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4" i="10" l="1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B30" i="6" l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35" i="6"/>
  <c r="D35" i="6"/>
  <c r="E35" i="6"/>
  <c r="B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</calcChain>
</file>

<file path=xl/sharedStrings.xml><?xml version="1.0" encoding="utf-8"?>
<sst xmlns="http://schemas.openxmlformats.org/spreadsheetml/2006/main" count="981" uniqueCount="476">
  <si>
    <t>Laboratorio y preparación de muestras</t>
  </si>
  <si>
    <t xml:space="preserve">Nombre del laboratorio </t>
  </si>
  <si>
    <t>Laboratório de Geocronologia e Geoquímica Isotópica, Instituto de Geociências, Universidade de Brasília (UnB)</t>
  </si>
  <si>
    <t>Tipo de muestra</t>
  </si>
  <si>
    <t>Circón</t>
  </si>
  <si>
    <t xml:space="preserve">Preparación de muestra </t>
  </si>
  <si>
    <t xml:space="preserve">Separación mineral convencional  montado en resina de 0,5 cm pulido con pasta de  1 µm </t>
  </si>
  <si>
    <t>Imágenes</t>
  </si>
  <si>
    <t>BSE, SEM Quanta 450, 10 nA, 20kV, 1 distancia de trabajo: 3,8 mm</t>
  </si>
  <si>
    <t>Sistema de ablación láser</t>
  </si>
  <si>
    <t>Fabricante, modelo y tipo</t>
  </si>
  <si>
    <t>Teledyne Analyte Excite</t>
  </si>
  <si>
    <t xml:space="preserve">Celda de ablación y volumen </t>
  </si>
  <si>
    <t>HelEx II Active 2-Volume</t>
  </si>
  <si>
    <t>Longitud de onda del laser  (nm)</t>
  </si>
  <si>
    <t>193 nm</t>
  </si>
  <si>
    <t>Ancho del pulso  (ns)</t>
  </si>
  <si>
    <t>&lt;5 ns</t>
  </si>
  <si>
    <r>
      <t>Fluencia (J cm</t>
    </r>
    <r>
      <rPr>
        <vertAlign val="superscript"/>
        <sz val="10"/>
        <color indexed="8"/>
        <rFont val="Times New Roman"/>
        <family val="1"/>
      </rPr>
      <t>-2</t>
    </r>
    <r>
      <rPr>
        <sz val="10"/>
        <color indexed="8"/>
        <rFont val="Times New Roman"/>
        <family val="1"/>
      </rPr>
      <t>)</t>
    </r>
  </si>
  <si>
    <r>
      <t>3,0-3,5 J cm</t>
    </r>
    <r>
      <rPr>
        <vertAlign val="superscript"/>
        <sz val="10"/>
        <color indexed="8"/>
        <rFont val="Times New Roman"/>
        <family val="1"/>
      </rPr>
      <t>-2</t>
    </r>
  </si>
  <si>
    <t>Velocidad de repetición  (Hz)</t>
  </si>
  <si>
    <t>10 Hz</t>
  </si>
  <si>
    <t xml:space="preserve">Tamaño del haz </t>
  </si>
  <si>
    <t>25 µm</t>
  </si>
  <si>
    <t>Modo de muestra/patrón</t>
  </si>
  <si>
    <t xml:space="preserve">Análísis puntual simple </t>
  </si>
  <si>
    <r>
      <rPr>
        <i/>
        <sz val="10"/>
        <color indexed="8"/>
        <rFont val="Times New Roman"/>
        <family val="1"/>
      </rPr>
      <t>Carrier</t>
    </r>
    <r>
      <rPr>
        <sz val="10"/>
        <color indexed="8"/>
        <rFont val="Times New Roman"/>
        <family val="1"/>
      </rPr>
      <t xml:space="preserve"> gas</t>
    </r>
  </si>
  <si>
    <t>100% He, Ar gas auxiliar combinado usando una pieza en Y a lo largo de la línea de transporte de muestra cerca de la antorcha</t>
  </si>
  <si>
    <r>
      <t xml:space="preserve">Calentamiento previo a la ablación con láser (recopilación de </t>
    </r>
    <r>
      <rPr>
        <i/>
        <sz val="10"/>
        <color indexed="8"/>
        <rFont val="Times New Roman"/>
        <family val="1"/>
      </rPr>
      <t>background</t>
    </r>
    <r>
      <rPr>
        <sz val="10"/>
        <color indexed="8"/>
        <rFont val="Times New Roman"/>
        <family val="1"/>
      </rPr>
      <t>)</t>
    </r>
  </si>
  <si>
    <t>10 s</t>
  </si>
  <si>
    <t>Duración de ablación  (s)</t>
  </si>
  <si>
    <t>40 s</t>
  </si>
  <si>
    <r>
      <t xml:space="preserve">Retardo </t>
    </r>
    <r>
      <rPr>
        <i/>
        <sz val="10"/>
        <color indexed="8"/>
        <rFont val="Times New Roman"/>
        <family val="1"/>
      </rPr>
      <t>(wasth-out)</t>
    </r>
  </si>
  <si>
    <t>20 s</t>
  </si>
  <si>
    <t xml:space="preserve">Profundidad del hueco  </t>
  </si>
  <si>
    <t xml:space="preserve">~10 µm </t>
  </si>
  <si>
    <r>
      <t>Celda del carrier del flujo de gas  (l min</t>
    </r>
    <r>
      <rPr>
        <vertAlign val="superscript"/>
        <sz val="10"/>
        <color indexed="8"/>
        <rFont val="Times New Roman"/>
        <family val="1"/>
      </rPr>
      <t>-1</t>
    </r>
    <r>
      <rPr>
        <sz val="10"/>
        <color indexed="8"/>
        <rFont val="Times New Roman"/>
        <family val="1"/>
      </rPr>
      <t>)</t>
    </r>
  </si>
  <si>
    <r>
      <t>0,70 l min</t>
    </r>
    <r>
      <rPr>
        <vertAlign val="superscript"/>
        <sz val="10"/>
        <color indexed="8"/>
        <rFont val="Times New Roman"/>
        <family val="1"/>
      </rPr>
      <t xml:space="preserve">-1 </t>
    </r>
    <r>
      <rPr>
        <sz val="10"/>
        <color rgb="FF000000"/>
        <rFont val="Times New Roman"/>
        <family val="1"/>
      </rPr>
      <t>He</t>
    </r>
  </si>
  <si>
    <t xml:space="preserve">Intrumento ICP-MS </t>
  </si>
  <si>
    <t>Fabricante, Modelo y  tipo</t>
  </si>
  <si>
    <t>Thermo-Fischer, ElementXR, SC-ICP-MS</t>
  </si>
  <si>
    <t xml:space="preserve">Introducción de la muestra </t>
  </si>
  <si>
    <t>Aerosol de ablación</t>
  </si>
  <si>
    <t>Energía RF  (W)</t>
  </si>
  <si>
    <r>
      <rPr>
        <sz val="10"/>
        <rFont val="Times New Roman"/>
        <family val="1"/>
      </rPr>
      <t>1250</t>
    </r>
    <r>
      <rPr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W</t>
    </r>
  </si>
  <si>
    <r>
      <rPr>
        <i/>
        <sz val="10"/>
        <color indexed="8"/>
        <rFont val="Times New Roman"/>
        <family val="1"/>
      </rPr>
      <t xml:space="preserve">Make-up </t>
    </r>
    <r>
      <rPr>
        <sz val="10"/>
        <color indexed="8"/>
        <rFont val="Times New Roman"/>
        <family val="1"/>
      </rPr>
      <t>del flujo de gas  (l min</t>
    </r>
    <r>
      <rPr>
        <vertAlign val="superscript"/>
        <sz val="10"/>
        <color indexed="8"/>
        <rFont val="Times New Roman"/>
        <family val="1"/>
      </rPr>
      <t>-1</t>
    </r>
    <r>
      <rPr>
        <sz val="10"/>
        <color indexed="8"/>
        <rFont val="Times New Roman"/>
        <family val="1"/>
      </rPr>
      <t>)</t>
    </r>
  </si>
  <si>
    <r>
      <t>0,9 l min</t>
    </r>
    <r>
      <rPr>
        <vertAlign val="superscript"/>
        <sz val="10"/>
        <color indexed="8"/>
        <rFont val="Times New Roman"/>
        <family val="1"/>
      </rPr>
      <t>-1</t>
    </r>
  </si>
  <si>
    <t>Sistema de detección</t>
  </si>
  <si>
    <t>SEM+Faraday</t>
  </si>
  <si>
    <t>Masas medidas</t>
  </si>
  <si>
    <t>202, 204, 206-208, 232, 238</t>
  </si>
  <si>
    <t>Tiempo de integración por tiempo pico/permanencia (ms); tiempo de establecimiento del cuadrupolo entre saltos de masa</t>
  </si>
  <si>
    <t xml:space="preserve">202, 204, 232: 6 ms; 206: 11 ms; 207: 24 ms; 208: 7 ms; 238: 15 ms  </t>
  </si>
  <si>
    <t>Modo de adquisición</t>
  </si>
  <si>
    <r>
      <t>E-scan (</t>
    </r>
    <r>
      <rPr>
        <i/>
        <sz val="10"/>
        <color theme="1"/>
        <rFont val="Times New Roman"/>
        <family val="1"/>
      </rPr>
      <t>peak jumping</t>
    </r>
    <r>
      <rPr>
        <sz val="10"/>
        <color theme="1"/>
        <rFont val="Times New Roman"/>
        <family val="1"/>
      </rPr>
      <t>)</t>
    </r>
  </si>
  <si>
    <t>Integración de tiempo  total por salida de datos puntual (s)</t>
  </si>
  <si>
    <t>82 ms por barrida</t>
  </si>
  <si>
    <r>
      <rPr>
        <i/>
        <sz val="10"/>
        <color rgb="FF000000"/>
        <rFont val="Times New Roman"/>
        <family val="1"/>
      </rPr>
      <t>Dead time</t>
    </r>
    <r>
      <rPr>
        <sz val="10"/>
        <color indexed="8"/>
        <rFont val="Times New Roman"/>
        <family val="1"/>
      </rPr>
      <t xml:space="preserve"> (ns)</t>
    </r>
  </si>
  <si>
    <t>#N.A.</t>
  </si>
  <si>
    <t>Procesamiento de datos</t>
  </si>
  <si>
    <t xml:space="preserve">Blanco Gas </t>
  </si>
  <si>
    <t xml:space="preserve">Estrategia de calibración </t>
  </si>
  <si>
    <t>GJ1 usado como material de referencia primario, 91500 usado como secundario/validación</t>
  </si>
  <si>
    <t>Información de material de referencia</t>
  </si>
  <si>
    <r>
      <t xml:space="preserve">GJ1 (Jackson </t>
    </r>
    <r>
      <rPr>
        <i/>
        <sz val="10"/>
        <color theme="1"/>
        <rFont val="Times New Roman"/>
        <family val="1"/>
      </rPr>
      <t>et al.,</t>
    </r>
    <r>
      <rPr>
        <sz val="10"/>
        <color theme="1"/>
        <rFont val="Times New Roman"/>
        <family val="1"/>
      </rPr>
      <t xml:space="preserve"> 2004; Horstwood </t>
    </r>
    <r>
      <rPr>
        <i/>
        <sz val="10"/>
        <color indexed="8"/>
        <rFont val="Times New Roman"/>
        <family val="1"/>
      </rPr>
      <t>et al</t>
    </r>
    <r>
      <rPr>
        <sz val="10"/>
        <color indexed="8"/>
        <rFont val="Times New Roman"/>
        <family val="1"/>
      </rPr>
      <t>., 2016)</t>
    </r>
  </si>
  <si>
    <r>
      <t xml:space="preserve">91500 (Wiedenbeck </t>
    </r>
    <r>
      <rPr>
        <i/>
        <sz val="10"/>
        <color indexed="8"/>
        <rFont val="Times New Roman"/>
        <family val="1"/>
      </rPr>
      <t>et al.,</t>
    </r>
    <r>
      <rPr>
        <sz val="10"/>
        <color indexed="8"/>
        <rFont val="Times New Roman"/>
        <family val="1"/>
      </rPr>
      <t xml:space="preserve"> 1995)</t>
    </r>
  </si>
  <si>
    <t>Paquete de procesamiento de datos utilizado/corrección para LIEF</t>
  </si>
  <si>
    <t>Discriminación de masa</t>
  </si>
  <si>
    <r>
      <t xml:space="preserve">Muestra estándar con relaciones  </t>
    </r>
    <r>
      <rPr>
        <vertAlign val="superscript"/>
        <sz val="10"/>
        <color theme="1"/>
        <rFont val="Times New Roman"/>
        <family val="1"/>
      </rPr>
      <t>207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 xml:space="preserve">Pb y  </t>
    </r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238</t>
    </r>
    <r>
      <rPr>
        <sz val="10"/>
        <color theme="1"/>
        <rFont val="Times New Roman"/>
        <family val="1"/>
      </rPr>
      <t>U normalizadas al material de referencia  GJ1</t>
    </r>
  </si>
  <si>
    <t>Corrección, composición e incertidumbre del Pb común</t>
  </si>
  <si>
    <t>No</t>
  </si>
  <si>
    <r>
      <t>Nivel de in</t>
    </r>
    <r>
      <rPr>
        <sz val="10"/>
        <rFont val="Times New Roman"/>
        <family val="1"/>
      </rPr>
      <t>certidumbre y propagación</t>
    </r>
  </si>
  <si>
    <t>Las edades se brindan  en 2s absolutos, la propagación es por suma cuadrática. El exceso de varianza y la incertidumbre de la edad del material de referencia se propagan cuando corresponde</t>
  </si>
  <si>
    <t>Control de calidad/validación</t>
  </si>
  <si>
    <r>
      <t>91.500-Conc age=1.068±55 (2</t>
    </r>
    <r>
      <rPr>
        <i/>
        <sz val="10"/>
        <color indexed="8"/>
        <rFont val="Times New Roman"/>
        <family val="1"/>
      </rPr>
      <t>s</t>
    </r>
    <r>
      <rPr>
        <sz val="10"/>
        <color indexed="8"/>
        <rFont val="Times New Roman"/>
        <family val="1"/>
      </rPr>
      <t>, MSWD c+e= 7,6, n=7)</t>
    </r>
  </si>
  <si>
    <t>La incertidumbre sistemática para la propagación es del 1% (2s)</t>
  </si>
  <si>
    <r>
      <rPr>
        <b/>
        <sz val="10"/>
        <rFont val="Times New Roman"/>
        <family val="1"/>
      </rPr>
      <t>ICP-MS</t>
    </r>
    <r>
      <rPr>
        <sz val="10"/>
        <rFont val="Times New Roman"/>
        <family val="1"/>
      </rPr>
      <t xml:space="preserve">: espectrometría de masas con plasma acoplado inductivamente; </t>
    </r>
    <r>
      <rPr>
        <b/>
        <sz val="10"/>
        <rFont val="Times New Roman"/>
        <family val="1"/>
      </rPr>
      <t>BSE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>Back scatter electron;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</t>
    </r>
    <r>
      <rPr>
        <sz val="10"/>
        <rFont val="Times New Roman"/>
        <family val="1"/>
      </rPr>
      <t xml:space="preserve">= número; Sanning: </t>
    </r>
    <r>
      <rPr>
        <b/>
        <sz val="10"/>
        <rFont val="Times New Roman"/>
        <family val="1"/>
      </rPr>
      <t>SEM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 xml:space="preserve">scanning electron microscopy </t>
    </r>
    <r>
      <rPr>
        <sz val="10"/>
        <rFont val="Times New Roman"/>
        <family val="1"/>
      </rPr>
      <t xml:space="preserve"> </t>
    </r>
  </si>
  <si>
    <t xml:space="preserve">Datos para pleteo Tera-Wasserburg </t>
  </si>
  <si>
    <t>Datos para plote  Wetherill</t>
  </si>
  <si>
    <t>Dates</t>
  </si>
  <si>
    <t>Cristal</t>
  </si>
  <si>
    <t>f206c</t>
  </si>
  <si>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</si>
  <si>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t>Uppm</t>
  </si>
  <si>
    <t>Th/U</t>
  </si>
  <si>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204</t>
    </r>
    <r>
      <rPr>
        <sz val="10"/>
        <color theme="1"/>
        <rFont val="Times New Roman"/>
        <family val="1"/>
      </rPr>
      <t>Pb</t>
    </r>
  </si>
  <si>
    <t>1s%</t>
  </si>
  <si>
    <r>
      <rPr>
        <vertAlign val="superscript"/>
        <sz val="10"/>
        <color theme="1"/>
        <rFont val="Times New Roman"/>
        <family val="1"/>
      </rPr>
      <t>238</t>
    </r>
    <r>
      <rPr>
        <sz val="10"/>
        <color theme="1"/>
        <rFont val="Times New Roman"/>
        <family val="1"/>
      </rPr>
      <t>U/</t>
    </r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</si>
  <si>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r>
      <rPr>
        <vertAlign val="superscript"/>
        <sz val="10"/>
        <color theme="1"/>
        <rFont val="Times New Roman"/>
        <family val="1"/>
      </rPr>
      <t>207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</si>
  <si>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r>
      <rPr>
        <vertAlign val="superscript"/>
        <sz val="10"/>
        <color theme="1"/>
        <rFont val="Times New Roman"/>
        <family val="1"/>
      </rPr>
      <t>208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</si>
  <si>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r>
      <rPr>
        <vertAlign val="superscript"/>
        <sz val="10"/>
        <color theme="1"/>
        <rFont val="Times New Roman"/>
        <family val="1"/>
      </rPr>
      <t>207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235</t>
    </r>
    <r>
      <rPr>
        <sz val="10"/>
        <color theme="1"/>
        <rFont val="Times New Roman"/>
        <family val="1"/>
      </rPr>
      <t>U</t>
    </r>
  </si>
  <si>
    <r>
      <rPr>
        <vertAlign val="superscript"/>
        <sz val="10"/>
        <color theme="1"/>
        <rFont val="Times New Roman"/>
        <family val="1"/>
      </rPr>
      <t>206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238</t>
    </r>
    <r>
      <rPr>
        <sz val="10"/>
        <color theme="1"/>
        <rFont val="Times New Roman"/>
        <family val="1"/>
      </rPr>
      <t>U</t>
    </r>
  </si>
  <si>
    <t>Rho</t>
  </si>
  <si>
    <r>
      <rPr>
        <vertAlign val="superscript"/>
        <sz val="10"/>
        <color theme="1"/>
        <rFont val="Times New Roman"/>
        <family val="1"/>
      </rPr>
      <t>208</t>
    </r>
    <r>
      <rPr>
        <sz val="10"/>
        <color theme="1"/>
        <rFont val="Times New Roman"/>
        <family val="1"/>
      </rPr>
      <t>Pb/</t>
    </r>
    <r>
      <rPr>
        <vertAlign val="superscript"/>
        <sz val="10"/>
        <color theme="1"/>
        <rFont val="Times New Roman"/>
        <family val="1"/>
      </rPr>
      <t>232</t>
    </r>
    <r>
      <rPr>
        <sz val="10"/>
        <color theme="1"/>
        <rFont val="Times New Roman"/>
        <family val="1"/>
      </rPr>
      <t>Th</t>
    </r>
  </si>
  <si>
    <t>2s (abs)</t>
  </si>
  <si>
    <t>2ssys (abs)</t>
  </si>
  <si>
    <t>% conc</t>
  </si>
  <si>
    <t>LA-13.FIN2</t>
  </si>
  <si>
    <t>LA-25.FIN2</t>
  </si>
  <si>
    <t>LA-11.FIN2</t>
  </si>
  <si>
    <t xml:space="preserve"> -</t>
  </si>
  <si>
    <t>LA-15.FIN2</t>
  </si>
  <si>
    <t>LA-8.FIN2</t>
  </si>
  <si>
    <t>LA-24.FIN2</t>
  </si>
  <si>
    <t>LA-3.FIN2</t>
  </si>
  <si>
    <t>LA-14.FIN2</t>
  </si>
  <si>
    <t>LA-30.FIN2</t>
  </si>
  <si>
    <t>LA-20.FIN2</t>
  </si>
  <si>
    <t>LA-23.FIN2</t>
  </si>
  <si>
    <t>LA-18.FIN2</t>
  </si>
  <si>
    <t>LA-4.FIN2</t>
  </si>
  <si>
    <t>LA-9.FIN2</t>
  </si>
  <si>
    <t>LA-19.FIN2</t>
  </si>
  <si>
    <t>LA-5.FIN2</t>
  </si>
  <si>
    <t>LA-27.FIN2</t>
  </si>
  <si>
    <t>LA-29.FIN2</t>
  </si>
  <si>
    <t>LA-16.FIN2</t>
  </si>
  <si>
    <t>LA-26.FIN2</t>
  </si>
  <si>
    <t>LA-21.FIN2</t>
  </si>
  <si>
    <t>LA-10.FIN2</t>
  </si>
  <si>
    <t>LA-28.FIN2</t>
  </si>
  <si>
    <t>LA-17.FIN2</t>
  </si>
  <si>
    <t>LA-1.FIN2</t>
  </si>
  <si>
    <t>LA-6.FIN2</t>
  </si>
  <si>
    <t>LA-12.FIN2</t>
  </si>
  <si>
    <t>LA-2.FIN2</t>
  </si>
  <si>
    <t>LA-7.FIN2</t>
  </si>
  <si>
    <t>LA-22.FIN2</t>
  </si>
  <si>
    <t xml:space="preserve">Apéndice 2. Patrones de difracción de rayos X de muestra orientada (fracción &lt; 10 µm). </t>
  </si>
  <si>
    <t>Muestra</t>
  </si>
  <si>
    <t>DHA41-250,07</t>
  </si>
  <si>
    <t>DHA41-56,81</t>
  </si>
  <si>
    <t>DHA41-137</t>
  </si>
  <si>
    <t xml:space="preserve">DHA41-234 </t>
  </si>
  <si>
    <t>DHA41-247</t>
  </si>
  <si>
    <t>vetilla 3</t>
  </si>
  <si>
    <t>vetilla  3</t>
  </si>
  <si>
    <t>vetilla  2</t>
  </si>
  <si>
    <t>vetillas 1</t>
  </si>
  <si>
    <t xml:space="preserve">Espectro </t>
  </si>
  <si>
    <t xml:space="preserve">Zona </t>
  </si>
  <si>
    <t xml:space="preserve">borde </t>
  </si>
  <si>
    <t>centro</t>
  </si>
  <si>
    <t xml:space="preserve">medio </t>
  </si>
  <si>
    <t>borde</t>
  </si>
  <si>
    <t xml:space="preserve">núcleo </t>
  </si>
  <si>
    <t>S</t>
  </si>
  <si>
    <t>Fe</t>
  </si>
  <si>
    <t>Zn</t>
  </si>
  <si>
    <t>Cu</t>
  </si>
  <si>
    <t>Pb</t>
  </si>
  <si>
    <t>Mn</t>
  </si>
  <si>
    <t>Cd</t>
  </si>
  <si>
    <t>Mo</t>
  </si>
  <si>
    <t xml:space="preserve">Sb </t>
  </si>
  <si>
    <t xml:space="preserve">Total </t>
  </si>
  <si>
    <t>Apéndice 4. Composición química de calcopirita</t>
  </si>
  <si>
    <t>DHA41 250,07</t>
  </si>
  <si>
    <t xml:space="preserve">DHA41 88,7 </t>
  </si>
  <si>
    <t>Cpy</t>
  </si>
  <si>
    <t>ds</t>
  </si>
  <si>
    <t>ca</t>
  </si>
  <si>
    <t xml:space="preserve">Recálculo con base en 4 átomos por fórmula unidad </t>
  </si>
  <si>
    <t xml:space="preserve">DHA-41-247 </t>
  </si>
  <si>
    <t xml:space="preserve">Sitio </t>
  </si>
  <si>
    <t xml:space="preserve"> CM</t>
  </si>
  <si>
    <t>n</t>
  </si>
  <si>
    <t>m</t>
  </si>
  <si>
    <t>b</t>
  </si>
  <si>
    <t>O</t>
  </si>
  <si>
    <t>P</t>
  </si>
  <si>
    <t>F</t>
  </si>
  <si>
    <t>Cl</t>
  </si>
  <si>
    <t>Al</t>
  </si>
  <si>
    <t>Si</t>
  </si>
  <si>
    <t>K</t>
  </si>
  <si>
    <t>Ca</t>
  </si>
  <si>
    <t>Na</t>
  </si>
  <si>
    <t>Ti</t>
  </si>
  <si>
    <t>Mg</t>
  </si>
  <si>
    <t>Ag</t>
  </si>
  <si>
    <t>Y</t>
  </si>
  <si>
    <t>Br</t>
  </si>
  <si>
    <t xml:space="preserve">La </t>
  </si>
  <si>
    <t>Ce</t>
  </si>
  <si>
    <t>Pr</t>
  </si>
  <si>
    <t>Nd</t>
  </si>
  <si>
    <t>Sm</t>
  </si>
  <si>
    <t>Gd</t>
  </si>
  <si>
    <t>Tb</t>
  </si>
  <si>
    <t>Dy</t>
  </si>
  <si>
    <t>Ho</t>
  </si>
  <si>
    <t>Er</t>
  </si>
  <si>
    <t>Tm</t>
  </si>
  <si>
    <t>Yb</t>
  </si>
  <si>
    <t>Lu</t>
  </si>
  <si>
    <t xml:space="preserve">Total  </t>
  </si>
  <si>
    <t>b: borde; m: medio; n: núcleo</t>
  </si>
  <si>
    <t>Apéndice 6. Composición química de clorita asociada a las vetas y vetillas 2a</t>
  </si>
  <si>
    <t>Sondeo</t>
  </si>
  <si>
    <t>DHA-41</t>
  </si>
  <si>
    <t>234 (veta 2a)</t>
  </si>
  <si>
    <t>88,7 (vetilla 2b)</t>
  </si>
  <si>
    <t>56,81 (vetas 2a)</t>
  </si>
  <si>
    <t>137 (Vetilla 2a)</t>
  </si>
  <si>
    <t>4-5</t>
  </si>
  <si>
    <t>4-6</t>
  </si>
  <si>
    <t>8-18</t>
  </si>
  <si>
    <t>8-19</t>
  </si>
  <si>
    <t>94-23</t>
  </si>
  <si>
    <t>94-24</t>
  </si>
  <si>
    <t>94-25</t>
  </si>
  <si>
    <t>94-26</t>
  </si>
  <si>
    <t>94-27</t>
  </si>
  <si>
    <t>94-28</t>
  </si>
  <si>
    <t>94-29</t>
  </si>
  <si>
    <t>94-59</t>
  </si>
  <si>
    <t>94-52</t>
  </si>
  <si>
    <t>94-53</t>
  </si>
  <si>
    <t>94-54</t>
  </si>
  <si>
    <t>94-55</t>
  </si>
  <si>
    <t>94-56</t>
  </si>
  <si>
    <t>94-57</t>
  </si>
  <si>
    <t>94-58</t>
  </si>
  <si>
    <t>94-142</t>
  </si>
  <si>
    <t>94-153</t>
  </si>
  <si>
    <t>94-154</t>
  </si>
  <si>
    <t>94-155</t>
  </si>
  <si>
    <t>94-156</t>
  </si>
  <si>
    <t>94-180</t>
  </si>
  <si>
    <t>94-188</t>
  </si>
  <si>
    <t>94-189</t>
  </si>
  <si>
    <t>94-190</t>
  </si>
  <si>
    <t>12-83</t>
  </si>
  <si>
    <t>12-84</t>
  </si>
  <si>
    <t>12-85</t>
  </si>
  <si>
    <t>12-86</t>
  </si>
  <si>
    <t>12-87</t>
  </si>
  <si>
    <t>12-88</t>
  </si>
  <si>
    <t>7-63</t>
  </si>
  <si>
    <t>7-62</t>
  </si>
  <si>
    <t>7-61</t>
  </si>
  <si>
    <t>7-60</t>
  </si>
  <si>
    <t>7-59</t>
  </si>
  <si>
    <t>7-58</t>
  </si>
  <si>
    <t>7-57</t>
  </si>
  <si>
    <t>7-56</t>
  </si>
  <si>
    <t>7-55</t>
  </si>
  <si>
    <t>7-54</t>
  </si>
  <si>
    <t>7-53</t>
  </si>
  <si>
    <t>7-52</t>
  </si>
  <si>
    <t>7-51</t>
  </si>
  <si>
    <t>7-50</t>
  </si>
  <si>
    <t>7-49</t>
  </si>
  <si>
    <t>7-48</t>
  </si>
  <si>
    <t>7-47</t>
  </si>
  <si>
    <t>7-46</t>
  </si>
  <si>
    <t>7-45</t>
  </si>
  <si>
    <t>7-44</t>
  </si>
  <si>
    <t>7-43</t>
  </si>
  <si>
    <t>7-42</t>
  </si>
  <si>
    <t>7-41</t>
  </si>
  <si>
    <t>7-40</t>
  </si>
  <si>
    <t>7-39</t>
  </si>
  <si>
    <t>7-38</t>
  </si>
  <si>
    <t>7-37</t>
  </si>
  <si>
    <t>7-36</t>
  </si>
  <si>
    <t>7-35</t>
  </si>
  <si>
    <t>7-34</t>
  </si>
  <si>
    <t>7-33</t>
  </si>
  <si>
    <t>7-32</t>
  </si>
  <si>
    <t>7-31</t>
  </si>
  <si>
    <t>7-30</t>
  </si>
  <si>
    <t>7-29</t>
  </si>
  <si>
    <t>7-28</t>
  </si>
  <si>
    <t>7-27</t>
  </si>
  <si>
    <t>7-26</t>
  </si>
  <si>
    <t>7-25</t>
  </si>
  <si>
    <t>7-24</t>
  </si>
  <si>
    <t>7-23</t>
  </si>
  <si>
    <t>7-19</t>
  </si>
  <si>
    <t>7-18</t>
  </si>
  <si>
    <t>7-17</t>
  </si>
  <si>
    <t>7-12</t>
  </si>
  <si>
    <t>7-11</t>
  </si>
  <si>
    <t>7-10</t>
  </si>
  <si>
    <t>(% atómico)</t>
  </si>
  <si>
    <r>
      <t>Al</t>
    </r>
    <r>
      <rPr>
        <b/>
        <vertAlign val="subscript"/>
        <sz val="11"/>
        <rFont val="Times New Roman"/>
        <family val="1"/>
      </rPr>
      <t/>
    </r>
  </si>
  <si>
    <r>
      <t>Na</t>
    </r>
    <r>
      <rPr>
        <b/>
        <vertAlign val="subscript"/>
        <sz val="11"/>
        <rFont val="Times New Roman"/>
        <family val="1"/>
      </rPr>
      <t/>
    </r>
  </si>
  <si>
    <r>
      <t>K</t>
    </r>
    <r>
      <rPr>
        <b/>
        <vertAlign val="subscript"/>
        <sz val="11"/>
        <rFont val="Times New Roman"/>
        <family val="1"/>
      </rPr>
      <t/>
    </r>
  </si>
  <si>
    <t>Σ Oct.</t>
  </si>
  <si>
    <t>Σ Intercapa</t>
  </si>
  <si>
    <t>Fe+2/Fe+Mg</t>
  </si>
  <si>
    <t xml:space="preserve">Temperatura (°C) C* </t>
  </si>
  <si>
    <t xml:space="preserve">Temperatura (°C) KM* </t>
  </si>
  <si>
    <t>Apéndice 7. Composición química de mica incolora asociada a las vetillas 3a</t>
  </si>
  <si>
    <t>Sondaje</t>
  </si>
  <si>
    <t xml:space="preserve">DHA-41 </t>
  </si>
  <si>
    <t>Zona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</si>
  <si>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</si>
  <si>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</si>
  <si>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</si>
  <si>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</si>
  <si>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</si>
  <si>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</si>
  <si>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</si>
  <si>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</si>
  <si>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</si>
  <si>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</si>
  <si>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</si>
  <si>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</si>
  <si>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</si>
  <si>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</si>
  <si>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</si>
  <si>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</si>
  <si>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</si>
  <si>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</si>
  <si>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</si>
  <si>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</si>
  <si>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</si>
  <si>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</si>
  <si>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r>
      <t>Al</t>
    </r>
    <r>
      <rPr>
        <vertAlign val="subscript"/>
        <sz val="12"/>
        <rFont val="Times New Roman"/>
        <family val="1"/>
      </rPr>
      <t/>
    </r>
  </si>
  <si>
    <r>
      <t>1</t>
    </r>
    <r>
      <rPr>
        <sz val="10"/>
        <rFont val="Times New Roman"/>
        <family val="1"/>
      </rPr>
      <t>Fe</t>
    </r>
  </si>
  <si>
    <t>Cálculo con base en 11 oxígenos</t>
  </si>
  <si>
    <t>Cationes</t>
  </si>
  <si>
    <r>
      <t>IV</t>
    </r>
    <r>
      <rPr>
        <sz val="10"/>
        <rFont val="Times New Roman"/>
        <family val="1"/>
      </rPr>
      <t>Al</t>
    </r>
  </si>
  <si>
    <r>
      <t>VI</t>
    </r>
    <r>
      <rPr>
        <sz val="10"/>
        <rFont val="Times New Roman"/>
        <family val="1"/>
      </rPr>
      <t>Al</t>
    </r>
  </si>
  <si>
    <t xml:space="preserve">Σ Intercapa  </t>
  </si>
  <si>
    <t xml:space="preserve"> </t>
  </si>
  <si>
    <r>
      <t>Apéndice 8. Concentración de elementos trazas en galena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obtenida por ablación laser (ICPMS)</t>
    </r>
  </si>
  <si>
    <t>DHA 41-250</t>
  </si>
  <si>
    <t>Elementos (ppm)</t>
  </si>
  <si>
    <t xml:space="preserve">Se </t>
  </si>
  <si>
    <t xml:space="preserve">Ag </t>
  </si>
  <si>
    <t xml:space="preserve">In </t>
  </si>
  <si>
    <t>Sb</t>
  </si>
  <si>
    <t xml:space="preserve">Te </t>
  </si>
  <si>
    <t xml:space="preserve">Tl </t>
  </si>
  <si>
    <t xml:space="preserve">Bi  </t>
  </si>
  <si>
    <r>
      <t>Apéndic</t>
    </r>
    <r>
      <rPr>
        <sz val="12"/>
        <rFont val="Times New Roman"/>
        <family val="1"/>
      </rPr>
      <t>e 9</t>
    </r>
    <r>
      <rPr>
        <sz val="12"/>
        <color theme="1"/>
        <rFont val="Times New Roman"/>
        <family val="1"/>
      </rPr>
      <t>. Resultados de análisis microtermométricos en inclusiones fluidas hospedadas en cuarzo, calcita y esfalerita de veta-vetillas (3a)</t>
    </r>
  </si>
  <si>
    <t>DHA-41-137</t>
  </si>
  <si>
    <t xml:space="preserve">Mineral </t>
  </si>
  <si>
    <t>Tipo de IF</t>
  </si>
  <si>
    <t>Cantidad</t>
  </si>
  <si>
    <t>Origen</t>
  </si>
  <si>
    <t>Forma</t>
  </si>
  <si>
    <r>
      <t>Tamaño (</t>
    </r>
    <r>
      <rPr>
        <b/>
        <sz val="10"/>
        <rFont val="Calibri"/>
        <family val="2"/>
      </rPr>
      <t>µ</t>
    </r>
    <r>
      <rPr>
        <b/>
        <sz val="10"/>
        <rFont val="Times New Roman"/>
        <family val="1"/>
      </rPr>
      <t>m)</t>
    </r>
  </si>
  <si>
    <t xml:space="preserve">Fases </t>
  </si>
  <si>
    <t xml:space="preserve">Relación de fases </t>
  </si>
  <si>
    <t>Te                    °C</t>
  </si>
  <si>
    <t>Tff              °C</t>
  </si>
  <si>
    <t>Tf (clat)                °C</t>
  </si>
  <si>
    <t>Th                   °C</t>
  </si>
  <si>
    <t>% NaCl eq.</t>
  </si>
  <si>
    <r>
      <t>Densidad ( gr/cm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</si>
  <si>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AIF</t>
  </si>
  <si>
    <t>C7-Esq2</t>
  </si>
  <si>
    <t>Qz</t>
  </si>
  <si>
    <t>IIc1</t>
  </si>
  <si>
    <t>PS</t>
  </si>
  <si>
    <t>regular</t>
  </si>
  <si>
    <t>8-10</t>
  </si>
  <si>
    <t>L:V</t>
  </si>
  <si>
    <t>IIc&gt;&gt;IId, IIa, &gt;&gt; I alineadas con inclusiones  sólidas de sph</t>
  </si>
  <si>
    <t>&lt;5</t>
  </si>
  <si>
    <t>189-190</t>
  </si>
  <si>
    <t>Iid2</t>
  </si>
  <si>
    <t>9,5:0,5</t>
  </si>
  <si>
    <t>222-225</t>
  </si>
  <si>
    <t>IIc</t>
  </si>
  <si>
    <t>5-15</t>
  </si>
  <si>
    <t xml:space="preserve"> IId,IId1, IIa, IIb1 &gt;&gt;I</t>
  </si>
  <si>
    <t>IIa</t>
  </si>
  <si>
    <t>P?</t>
  </si>
  <si>
    <t>305-307</t>
  </si>
  <si>
    <t>IId</t>
  </si>
  <si>
    <t>9,5:0,4</t>
  </si>
  <si>
    <t>IId1</t>
  </si>
  <si>
    <t xml:space="preserve"> PS</t>
  </si>
  <si>
    <t>255-260</t>
  </si>
  <si>
    <t>IId2</t>
  </si>
  <si>
    <t>2-20</t>
  </si>
  <si>
    <t>IIb1</t>
  </si>
  <si>
    <t>IIc, IIb1</t>
  </si>
  <si>
    <t>361-365</t>
  </si>
  <si>
    <t>5-20</t>
  </si>
  <si>
    <t>348-360</t>
  </si>
  <si>
    <t>Ps</t>
  </si>
  <si>
    <t>3-15</t>
  </si>
  <si>
    <t>L:V:S</t>
  </si>
  <si>
    <t>IIb, IId, I</t>
  </si>
  <si>
    <t>C8-Esq1</t>
  </si>
  <si>
    <t>Sph-clara</t>
  </si>
  <si>
    <t>IIb</t>
  </si>
  <si>
    <t>130-140</t>
  </si>
  <si>
    <t>100-120</t>
  </si>
  <si>
    <t>Iid</t>
  </si>
  <si>
    <t>165-182</t>
  </si>
  <si>
    <t>cal</t>
  </si>
  <si>
    <t>340-349</t>
  </si>
  <si>
    <t xml:space="preserve"> IIc, IIa, III</t>
  </si>
  <si>
    <t>328-330</t>
  </si>
  <si>
    <t>III</t>
  </si>
  <si>
    <t xml:space="preserve">P </t>
  </si>
  <si>
    <t>&gt;26.3</t>
  </si>
  <si>
    <t>C5-Esq1</t>
  </si>
  <si>
    <t xml:space="preserve">cal </t>
  </si>
  <si>
    <t>IIa, IIb, IId1</t>
  </si>
  <si>
    <t>reg tabulares</t>
  </si>
  <si>
    <t>10-15</t>
  </si>
  <si>
    <t>350-358</t>
  </si>
  <si>
    <t>50</t>
  </si>
  <si>
    <t>06:04/ 7:3</t>
  </si>
  <si>
    <t>, -14 a -15</t>
  </si>
  <si>
    <t>IIa,IIb,IId</t>
  </si>
  <si>
    <t>30-70</t>
  </si>
  <si>
    <t>345-350</t>
  </si>
  <si>
    <t>&lt;10</t>
  </si>
  <si>
    <t>340-351</t>
  </si>
  <si>
    <t>50-70</t>
  </si>
  <si>
    <t>305-308</t>
  </si>
  <si>
    <t>IIa, IIb</t>
  </si>
  <si>
    <t>50-71</t>
  </si>
  <si>
    <t>IIa2</t>
  </si>
  <si>
    <t>IIa2, IId2</t>
  </si>
  <si>
    <t>&lt;3</t>
  </si>
  <si>
    <t>207-210</t>
  </si>
  <si>
    <t>C4Esq1</t>
  </si>
  <si>
    <t>9,7:0,3</t>
  </si>
  <si>
    <t>181-189</t>
  </si>
  <si>
    <t xml:space="preserve">IIb, </t>
  </si>
  <si>
    <t xml:space="preserve">regular </t>
  </si>
  <si>
    <t>9,7;0,3</t>
  </si>
  <si>
    <t>IId1&gt;&gt;&gt;III</t>
  </si>
  <si>
    <t>340-345</t>
  </si>
  <si>
    <t>&gt; 26.3</t>
  </si>
  <si>
    <t>C3 Esq. 1</t>
  </si>
  <si>
    <t>215-230</t>
  </si>
  <si>
    <t>300-330</t>
  </si>
  <si>
    <t>&lt;2</t>
  </si>
  <si>
    <t>280-296</t>
  </si>
  <si>
    <t>10-25</t>
  </si>
  <si>
    <t>9,3:0,3</t>
  </si>
  <si>
    <t xml:space="preserve">Qz </t>
  </si>
  <si>
    <t>IIc2</t>
  </si>
  <si>
    <t>IIc, IId</t>
  </si>
  <si>
    <t>9,3:0,7</t>
  </si>
  <si>
    <t>C4 Esq.1</t>
  </si>
  <si>
    <t>285-290</t>
  </si>
  <si>
    <t>IIIb, IId&gt;&gt;I</t>
  </si>
  <si>
    <t>271-290</t>
  </si>
  <si>
    <t>0,6:0,4</t>
  </si>
  <si>
    <t>240-250</t>
  </si>
  <si>
    <t>opacos</t>
  </si>
  <si>
    <t>p</t>
  </si>
  <si>
    <t>-34 a -26</t>
  </si>
  <si>
    <t>385-390</t>
  </si>
  <si>
    <t xml:space="preserve"> aislada  </t>
  </si>
  <si>
    <t>Vetillas</t>
  </si>
  <si>
    <t>Muestra (m b.s)</t>
  </si>
  <si>
    <t>reg: regular; sph: esfalerita; Te: temperatura eutéctica; Tff: temperatura de fusión final del hielo; Th: temperatura de homogeneización; Tfclat: temperatura fusión del clatrato; AIF: asociación de inclusiones fluidas</t>
  </si>
  <si>
    <r>
      <t xml:space="preserve">Apéndice 3. Composición química de esfaleritas de las </t>
    </r>
    <r>
      <rPr>
        <sz val="12"/>
        <rFont val="Times New Roman"/>
        <family val="1"/>
      </rPr>
      <t>vetillas</t>
    </r>
    <r>
      <rPr>
        <sz val="12"/>
        <color theme="1"/>
        <rFont val="Times New Roman"/>
        <family val="1"/>
      </rPr>
      <t xml:space="preserve"> 1, 2 y 3</t>
    </r>
  </si>
  <si>
    <r>
      <t>Apéndice 5. Composición química de fosfatos asociados a las</t>
    </r>
    <r>
      <rPr>
        <sz val="12"/>
        <rFont val="Times New Roman"/>
        <family val="1"/>
      </rPr>
      <t xml:space="preserve"> venillas</t>
    </r>
    <r>
      <rPr>
        <sz val="12"/>
        <color theme="1"/>
        <rFont val="Times New Roman"/>
        <family val="1"/>
      </rPr>
      <t xml:space="preserve"> 2b</t>
    </r>
  </si>
  <si>
    <t>DHA-41-88,7</t>
  </si>
  <si>
    <t>I, IIa&gt;IId,  sph</t>
  </si>
  <si>
    <t xml:space="preserve"> B. Resultados, en gris están indicados los datos usados para construir la edad de la Concordia y en rojo están aquellos datos no considerados por ser más antiguos. </t>
  </si>
  <si>
    <t>Recálcuo sobre la base de 2 átomos por fómula unidad</t>
  </si>
  <si>
    <t>Apéndice 1. Datos U-Pb en circón para la muestra C037 analizada por Element XR, SC-ICP-MS. 
A. Características del equipo y condiciones metodológicas.</t>
  </si>
  <si>
    <r>
      <rPr>
        <b/>
        <sz val="10"/>
        <color theme="1"/>
        <rFont val="Times New Roman"/>
        <family val="1"/>
      </rPr>
      <t>A.</t>
    </r>
    <r>
      <rPr>
        <sz val="10"/>
        <color theme="1"/>
        <rFont val="Times New Roman"/>
        <family val="1"/>
      </rPr>
      <t xml:space="preserve"> Roca de caja correspondiente a la facies de lutitas negras (sondeo DHA-41, 164 mbbp). </t>
    </r>
    <r>
      <rPr>
        <b/>
        <sz val="10"/>
        <color theme="1"/>
        <rFont val="Times New Roman"/>
        <family val="1"/>
      </rPr>
      <t>B.</t>
    </r>
    <r>
      <rPr>
        <sz val="10"/>
        <color theme="1"/>
        <rFont val="Times New Roman"/>
        <family val="1"/>
      </rPr>
      <t xml:space="preserve"> Lutita con alteración potásica (sondeo DHA-41, 88,7 mbbp). </t>
    </r>
    <r>
      <rPr>
        <b/>
        <sz val="10"/>
        <color theme="1"/>
        <rFont val="Times New Roman"/>
        <family val="1"/>
      </rPr>
      <t>C.</t>
    </r>
    <r>
      <rPr>
        <sz val="10"/>
        <color theme="1"/>
        <rFont val="Times New Roman"/>
        <family val="1"/>
      </rPr>
      <t xml:space="preserve"> Brecha de toba con alteración propilítica, sericítica y supergénica sobrepuesta (sondeo DHA-41, 56,81 mbbp). </t>
    </r>
    <r>
      <rPr>
        <b/>
        <sz val="10"/>
        <color theme="1"/>
        <rFont val="Times New Roman"/>
        <family val="1"/>
      </rPr>
      <t>D.</t>
    </r>
    <r>
      <rPr>
        <sz val="10"/>
        <color theme="1"/>
        <rFont val="Times New Roman"/>
        <family val="1"/>
      </rPr>
      <t xml:space="preserve"> Brecha monomíctica de toba con alteración sericítica (sondeo DHA-41, 235,5 mbbp). </t>
    </r>
    <r>
      <rPr>
        <b/>
        <sz val="10"/>
        <color theme="1"/>
        <rFont val="Times New Roman"/>
        <family val="1"/>
      </rPr>
      <t>E.</t>
    </r>
    <r>
      <rPr>
        <sz val="10"/>
        <color theme="1"/>
        <rFont val="Times New Roman"/>
        <family val="1"/>
      </rPr>
      <t xml:space="preserve"> Lutita alterada que aloja la vetilla 3a (sondeo DHA-41, 137,7 mbbp). </t>
    </r>
    <r>
      <rPr>
        <b/>
        <sz val="10"/>
        <color theme="1"/>
        <rFont val="Times New Roman"/>
        <family val="1"/>
      </rPr>
      <t>F.</t>
    </r>
    <r>
      <rPr>
        <sz val="10"/>
        <color theme="1"/>
        <rFont val="Times New Roman"/>
        <family val="1"/>
      </rPr>
      <t xml:space="preserve"> Halo de alteración asociado a la venilla 3a (sondeo DHA-41, 137,7 mbbp).</t>
    </r>
    <r>
      <rPr>
        <b/>
        <sz val="10"/>
        <color theme="1"/>
        <rFont val="Times New Roman"/>
        <family val="1"/>
      </rPr>
      <t xml:space="preserve"> Sm: </t>
    </r>
    <r>
      <rPr>
        <sz val="10"/>
        <color theme="1"/>
        <rFont val="Times New Roman"/>
        <family val="1"/>
      </rPr>
      <t xml:space="preserve">esmectita; </t>
    </r>
    <r>
      <rPr>
        <b/>
        <sz val="10"/>
        <color theme="1"/>
        <rFont val="Times New Roman"/>
        <family val="1"/>
      </rPr>
      <t>Chl:</t>
    </r>
    <r>
      <rPr>
        <sz val="10"/>
        <color theme="1"/>
        <rFont val="Times New Roman"/>
        <family val="1"/>
      </rPr>
      <t xml:space="preserve"> clorita; </t>
    </r>
    <r>
      <rPr>
        <b/>
        <sz val="10"/>
        <color theme="1"/>
        <rFont val="Times New Roman"/>
        <family val="1"/>
      </rPr>
      <t>Mi:</t>
    </r>
    <r>
      <rPr>
        <sz val="10"/>
        <color theme="1"/>
        <rFont val="Times New Roman"/>
        <family val="1"/>
      </rPr>
      <t xml:space="preserve"> mica, </t>
    </r>
    <r>
      <rPr>
        <b/>
        <sz val="10"/>
        <color theme="1"/>
        <rFont val="Times New Roman"/>
        <family val="1"/>
      </rPr>
      <t>Ce:</t>
    </r>
    <r>
      <rPr>
        <sz val="10"/>
        <color theme="1"/>
        <rFont val="Times New Roman"/>
        <family val="1"/>
      </rPr>
      <t xml:space="preserve"> ceolita; </t>
    </r>
    <r>
      <rPr>
        <b/>
        <sz val="10"/>
        <color theme="1"/>
        <rFont val="Times New Roman"/>
        <family val="1"/>
      </rPr>
      <t>Fds:</t>
    </r>
    <r>
      <rPr>
        <sz val="10"/>
        <color theme="1"/>
        <rFont val="Times New Roman"/>
        <family val="1"/>
      </rPr>
      <t xml:space="preserve"> feldespato;</t>
    </r>
    <r>
      <rPr>
        <b/>
        <sz val="10"/>
        <color theme="1"/>
        <rFont val="Times New Roman"/>
        <family val="1"/>
      </rPr>
      <t xml:space="preserve"> Qz:</t>
    </r>
    <r>
      <rPr>
        <sz val="10"/>
        <color theme="1"/>
        <rFont val="Times New Roman"/>
        <family val="1"/>
      </rPr>
      <t xml:space="preserve"> cuarzo; </t>
    </r>
    <r>
      <rPr>
        <b/>
        <sz val="10"/>
        <color theme="1"/>
        <rFont val="Times New Roman"/>
        <family val="1"/>
      </rPr>
      <t xml:space="preserve">Ma: </t>
    </r>
    <r>
      <rPr>
        <sz val="10"/>
        <color theme="1"/>
        <rFont val="Times New Roman"/>
        <family val="1"/>
      </rPr>
      <t xml:space="preserve">minerales arcillosos; </t>
    </r>
    <r>
      <rPr>
        <b/>
        <sz val="10"/>
        <color theme="1"/>
        <rFont val="Times New Roman"/>
        <family val="1"/>
      </rPr>
      <t>Py:</t>
    </r>
    <r>
      <rPr>
        <sz val="10"/>
        <color theme="1"/>
        <rFont val="Times New Roman"/>
        <family val="1"/>
      </rPr>
      <t xml:space="preserve"> pirita; </t>
    </r>
    <r>
      <rPr>
        <b/>
        <sz val="10"/>
        <color theme="1"/>
        <rFont val="Times New Roman"/>
        <family val="1"/>
      </rPr>
      <t>Kao:</t>
    </r>
    <r>
      <rPr>
        <sz val="10"/>
        <color theme="1"/>
        <rFont val="Times New Roman"/>
        <family val="1"/>
      </rPr>
      <t xml:space="preserve"> caolinita;</t>
    </r>
    <r>
      <rPr>
        <b/>
        <sz val="10"/>
        <color theme="1"/>
        <rFont val="Times New Roman"/>
        <family val="1"/>
      </rPr>
      <t xml:space="preserve"> Gn:</t>
    </r>
    <r>
      <rPr>
        <sz val="10"/>
        <color theme="1"/>
        <rFont val="Times New Roman"/>
        <family val="1"/>
      </rPr>
      <t xml:space="preserve"> galena; </t>
    </r>
    <r>
      <rPr>
        <b/>
        <sz val="10"/>
        <color theme="1"/>
        <rFont val="Times New Roman"/>
        <family val="1"/>
      </rPr>
      <t>Dol:</t>
    </r>
    <r>
      <rPr>
        <sz val="10"/>
        <color theme="1"/>
        <rFont val="Times New Roman"/>
        <family val="1"/>
      </rPr>
      <t xml:space="preserve"> dolomita; </t>
    </r>
    <r>
      <rPr>
        <b/>
        <sz val="10"/>
        <color theme="1"/>
        <rFont val="Times New Roman"/>
        <family val="1"/>
      </rPr>
      <t xml:space="preserve">Sid: </t>
    </r>
    <r>
      <rPr>
        <sz val="10"/>
        <color theme="1"/>
        <rFont val="Times New Roman"/>
        <family val="1"/>
      </rPr>
      <t xml:space="preserve">siderita. </t>
    </r>
  </si>
  <si>
    <r>
      <t>1</t>
    </r>
    <r>
      <rPr>
        <b/>
        <sz val="10"/>
        <rFont val="Times New Roman"/>
        <family val="1"/>
      </rPr>
      <t>Fe</t>
    </r>
  </si>
  <si>
    <r>
      <t>Cálculo con base  O</t>
    </r>
    <r>
      <rPr>
        <i/>
        <vertAlign val="subscript"/>
        <sz val="10"/>
        <rFont val="Times New Roman"/>
        <family val="1"/>
      </rPr>
      <t>10</t>
    </r>
    <r>
      <rPr>
        <i/>
        <sz val="10"/>
        <rFont val="Times New Roman"/>
        <family val="1"/>
      </rPr>
      <t>(OH)</t>
    </r>
    <r>
      <rPr>
        <i/>
        <vertAlign val="subscript"/>
        <sz val="10"/>
        <rFont val="Times New Roman"/>
        <family val="1"/>
      </rPr>
      <t xml:space="preserve">8 </t>
    </r>
  </si>
  <si>
    <r>
      <t xml:space="preserve">IV </t>
    </r>
    <r>
      <rPr>
        <b/>
        <sz val="10"/>
        <rFont val="Times New Roman"/>
        <family val="1"/>
      </rPr>
      <t xml:space="preserve">Al   </t>
    </r>
  </si>
  <si>
    <r>
      <t>VI</t>
    </r>
    <r>
      <rPr>
        <b/>
        <sz val="10"/>
        <rFont val="Times New Roman"/>
        <family val="1"/>
      </rPr>
      <t>Al</t>
    </r>
  </si>
  <si>
    <r>
      <t>1. Todo el hierro como Fe</t>
    </r>
    <r>
      <rPr>
        <vertAlign val="superscript"/>
        <sz val="10"/>
        <rFont val="Times New Roman"/>
        <family val="1"/>
      </rPr>
      <t xml:space="preserve">2+  </t>
    </r>
    <r>
      <rPr>
        <sz val="10"/>
        <rFont val="Times New Roman"/>
        <family val="1"/>
      </rPr>
      <t xml:space="preserve"> (Foster, 1962)</t>
    </r>
  </si>
  <si>
    <r>
      <rPr>
        <b/>
        <sz val="10"/>
        <rFont val="Times New Roman"/>
        <family val="1"/>
      </rPr>
      <t>C:</t>
    </r>
    <r>
      <rPr>
        <sz val="10"/>
        <rFont val="Times New Roman"/>
        <family val="1"/>
      </rPr>
      <t xml:space="preserve"> fórmula de Cathelineau, 1988; </t>
    </r>
    <r>
      <rPr>
        <b/>
        <sz val="10"/>
        <rFont val="Times New Roman"/>
        <family val="1"/>
      </rPr>
      <t>KM:</t>
    </r>
    <r>
      <rPr>
        <sz val="10"/>
        <rFont val="Times New Roman"/>
        <family val="1"/>
      </rPr>
      <t xml:space="preserve"> fórmula Kranidiotis y MacLean, 1987</t>
    </r>
  </si>
  <si>
    <r>
      <t>1. Todo el hierro como Fe</t>
    </r>
    <r>
      <rPr>
        <vertAlign val="superscript"/>
        <sz val="10"/>
        <rFont val="Times New Roman"/>
        <family val="1"/>
      </rPr>
      <t xml:space="preserve">2+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</si>
</sst>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E+00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vertAlign val="subscript"/>
      <sz val="11"/>
      <name val="Times New Roman"/>
      <family val="1"/>
    </font>
    <font>
      <vertAlign val="superscript"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vertAlign val="subscript"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Calibri"/>
      <family val="2"/>
    </font>
    <font>
      <vertAlign val="superscript"/>
      <sz val="10"/>
      <color theme="1"/>
      <name val="Times New Roman"/>
      <family val="1"/>
    </font>
    <font>
      <sz val="10"/>
      <name val="Verdana"/>
      <family val="2"/>
    </font>
    <font>
      <b/>
      <sz val="10"/>
      <color theme="1"/>
      <name val="Times New Roman"/>
      <family val="1"/>
    </font>
    <font>
      <vertAlign val="superscript"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i/>
      <sz val="10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i/>
      <vertAlign val="subscript"/>
      <sz val="10"/>
      <name val="Times New Roman"/>
      <family val="1"/>
    </font>
    <font>
      <i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20" fillId="0" borderId="0"/>
    <xf numFmtId="0" fontId="33" fillId="0" borderId="0"/>
  </cellStyleXfs>
  <cellXfs count="30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4" xfId="0" applyFont="1" applyBorder="1"/>
    <xf numFmtId="0" fontId="7" fillId="0" borderId="2" xfId="0" applyFont="1" applyBorder="1"/>
    <xf numFmtId="0" fontId="0" fillId="0" borderId="1" xfId="0" applyBorder="1"/>
    <xf numFmtId="0" fontId="8" fillId="0" borderId="0" xfId="0" applyFont="1"/>
    <xf numFmtId="0" fontId="6" fillId="0" borderId="3" xfId="0" applyFont="1" applyBorder="1"/>
    <xf numFmtId="0" fontId="9" fillId="0" borderId="3" xfId="0" applyFont="1" applyBorder="1"/>
    <xf numFmtId="0" fontId="9" fillId="0" borderId="0" xfId="0" applyFont="1"/>
    <xf numFmtId="0" fontId="6" fillId="0" borderId="2" xfId="0" applyFont="1" applyBorder="1"/>
    <xf numFmtId="0" fontId="6" fillId="0" borderId="4" xfId="0" applyFont="1" applyBorder="1"/>
    <xf numFmtId="0" fontId="10" fillId="0" borderId="0" xfId="0" applyFont="1"/>
    <xf numFmtId="0" fontId="5" fillId="0" borderId="0" xfId="0" applyFont="1"/>
    <xf numFmtId="0" fontId="11" fillId="0" borderId="0" xfId="1"/>
    <xf numFmtId="0" fontId="11" fillId="0" borderId="0" xfId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2" fontId="13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 wrapText="1"/>
    </xf>
    <xf numFmtId="0" fontId="13" fillId="0" borderId="0" xfId="1" applyFont="1" applyAlignment="1">
      <alignment wrapText="1"/>
    </xf>
    <xf numFmtId="164" fontId="13" fillId="0" borderId="0" xfId="1" applyNumberFormat="1" applyFont="1" applyAlignment="1">
      <alignment wrapText="1"/>
    </xf>
    <xf numFmtId="0" fontId="13" fillId="0" borderId="0" xfId="1" applyFont="1" applyAlignment="1">
      <alignment horizontal="center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49" fontId="13" fillId="0" borderId="0" xfId="1" applyNumberFormat="1" applyFont="1" applyAlignment="1">
      <alignment wrapText="1"/>
    </xf>
    <xf numFmtId="0" fontId="18" fillId="0" borderId="0" xfId="1" applyFont="1" applyAlignment="1">
      <alignment wrapText="1"/>
    </xf>
    <xf numFmtId="0" fontId="18" fillId="0" borderId="0" xfId="1" applyFont="1"/>
    <xf numFmtId="2" fontId="6" fillId="0" borderId="3" xfId="0" applyNumberFormat="1" applyFont="1" applyBorder="1"/>
    <xf numFmtId="2" fontId="6" fillId="0" borderId="0" xfId="0" applyNumberFormat="1" applyFont="1"/>
    <xf numFmtId="2" fontId="6" fillId="0" borderId="5" xfId="0" applyNumberFormat="1" applyFont="1" applyBorder="1"/>
    <xf numFmtId="0" fontId="6" fillId="0" borderId="5" xfId="0" applyFont="1" applyBorder="1"/>
    <xf numFmtId="0" fontId="6" fillId="0" borderId="1" xfId="0" applyFont="1" applyBorder="1"/>
    <xf numFmtId="0" fontId="0" fillId="0" borderId="3" xfId="0" applyBorder="1"/>
    <xf numFmtId="0" fontId="8" fillId="0" borderId="3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/>
    </xf>
    <xf numFmtId="0" fontId="28" fillId="0" borderId="3" xfId="0" applyFont="1" applyBorder="1" applyAlignment="1">
      <alignment horizontal="right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15" xfId="0" applyFont="1" applyBorder="1"/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25" fillId="0" borderId="15" xfId="0" applyFont="1" applyBorder="1"/>
    <xf numFmtId="0" fontId="25" fillId="0" borderId="13" xfId="0" applyFont="1" applyBorder="1"/>
    <xf numFmtId="0" fontId="6" fillId="0" borderId="0" xfId="0" applyFont="1" applyAlignment="1">
      <alignment horizontal="center"/>
    </xf>
    <xf numFmtId="0" fontId="19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66" fontId="6" fillId="0" borderId="20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166" fontId="6" fillId="0" borderId="19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66" fontId="6" fillId="0" borderId="22" xfId="0" applyNumberFormat="1" applyFont="1" applyBorder="1" applyAlignment="1">
      <alignment horizontal="center"/>
    </xf>
    <xf numFmtId="0" fontId="28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0" fontId="11" fillId="0" borderId="0" xfId="3" applyFont="1"/>
    <xf numFmtId="0" fontId="3" fillId="3" borderId="35" xfId="3" applyFont="1" applyFill="1" applyBorder="1" applyAlignment="1">
      <alignment vertical="top" wrapText="1"/>
    </xf>
    <xf numFmtId="0" fontId="34" fillId="4" borderId="33" xfId="3" applyFont="1" applyFill="1" applyBorder="1" applyAlignment="1">
      <alignment horizontal="center" vertical="center"/>
    </xf>
    <xf numFmtId="0" fontId="7" fillId="0" borderId="26" xfId="3" applyFont="1" applyBorder="1" applyAlignment="1">
      <alignment vertical="top" wrapText="1"/>
    </xf>
    <xf numFmtId="0" fontId="6" fillId="0" borderId="27" xfId="3" applyFont="1" applyBorder="1" applyAlignment="1">
      <alignment vertical="top" wrapText="1"/>
    </xf>
    <xf numFmtId="0" fontId="7" fillId="0" borderId="27" xfId="3" applyFont="1" applyBorder="1" applyAlignment="1">
      <alignment vertical="top" wrapText="1"/>
    </xf>
    <xf numFmtId="0" fontId="3" fillId="3" borderId="26" xfId="3" applyFont="1" applyFill="1" applyBorder="1" applyAlignment="1">
      <alignment vertical="top" wrapText="1"/>
    </xf>
    <xf numFmtId="0" fontId="25" fillId="3" borderId="27" xfId="3" applyFont="1" applyFill="1" applyBorder="1" applyAlignment="1">
      <alignment vertical="top" wrapText="1"/>
    </xf>
    <xf numFmtId="0" fontId="6" fillId="0" borderId="25" xfId="3" applyFont="1" applyBorder="1" applyAlignment="1">
      <alignment vertical="top" wrapText="1"/>
    </xf>
    <xf numFmtId="0" fontId="19" fillId="0" borderId="33" xfId="3" applyFont="1" applyBorder="1" applyAlignment="1">
      <alignment vertical="top" wrapText="1"/>
    </xf>
    <xf numFmtId="0" fontId="6" fillId="0" borderId="33" xfId="3" applyFont="1" applyBorder="1" applyAlignment="1">
      <alignment vertical="top" wrapText="1"/>
    </xf>
    <xf numFmtId="0" fontId="7" fillId="0" borderId="34" xfId="3" applyFont="1" applyBorder="1" applyAlignment="1">
      <alignment vertical="top" wrapText="1"/>
    </xf>
    <xf numFmtId="0" fontId="6" fillId="0" borderId="30" xfId="3" applyFont="1" applyBorder="1" applyAlignment="1">
      <alignment vertical="top" wrapText="1"/>
    </xf>
    <xf numFmtId="0" fontId="6" fillId="0" borderId="28" xfId="3" applyFont="1" applyBorder="1" applyAlignment="1">
      <alignment vertical="top" wrapText="1"/>
    </xf>
    <xf numFmtId="0" fontId="6" fillId="0" borderId="18" xfId="3" applyFont="1" applyBorder="1" applyAlignment="1">
      <alignment vertical="top" wrapText="1"/>
    </xf>
    <xf numFmtId="0" fontId="6" fillId="0" borderId="13" xfId="3" applyFont="1" applyBorder="1" applyAlignment="1">
      <alignment vertical="top" wrapText="1"/>
    </xf>
    <xf numFmtId="0" fontId="19" fillId="0" borderId="0" xfId="3" applyFont="1"/>
    <xf numFmtId="0" fontId="6" fillId="5" borderId="15" xfId="0" applyFont="1" applyFill="1" applyBorder="1"/>
    <xf numFmtId="0" fontId="39" fillId="0" borderId="4" xfId="0" applyFont="1" applyBorder="1"/>
    <xf numFmtId="0" fontId="40" fillId="0" borderId="4" xfId="0" applyFont="1" applyBorder="1"/>
    <xf numFmtId="0" fontId="41" fillId="0" borderId="4" xfId="0" applyFont="1" applyBorder="1"/>
    <xf numFmtId="2" fontId="7" fillId="0" borderId="0" xfId="0" applyNumberFormat="1" applyFont="1"/>
    <xf numFmtId="2" fontId="7" fillId="0" borderId="1" xfId="0" applyNumberFormat="1" applyFont="1" applyBorder="1"/>
    <xf numFmtId="0" fontId="0" fillId="6" borderId="0" xfId="0" applyFill="1"/>
    <xf numFmtId="0" fontId="19" fillId="0" borderId="2" xfId="0" applyFont="1" applyBorder="1" applyAlignment="1">
      <alignment wrapText="1"/>
    </xf>
    <xf numFmtId="49" fontId="6" fillId="0" borderId="0" xfId="0" applyNumberFormat="1" applyFont="1" applyAlignment="1">
      <alignment horizontal="right"/>
    </xf>
    <xf numFmtId="20" fontId="6" fillId="0" borderId="0" xfId="0" applyNumberFormat="1" applyFont="1" applyAlignment="1">
      <alignment horizontal="left"/>
    </xf>
    <xf numFmtId="0" fontId="19" fillId="0" borderId="0" xfId="0" applyFont="1"/>
    <xf numFmtId="0" fontId="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21" fontId="6" fillId="0" borderId="0" xfId="0" applyNumberFormat="1" applyFont="1" applyAlignment="1">
      <alignment horizontal="left"/>
    </xf>
    <xf numFmtId="47" fontId="6" fillId="0" borderId="0" xfId="0" applyNumberFormat="1" applyFont="1" applyAlignment="1">
      <alignment horizontal="left"/>
    </xf>
    <xf numFmtId="0" fontId="19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21" fontId="6" fillId="0" borderId="0" xfId="0" applyNumberFormat="1" applyFont="1"/>
    <xf numFmtId="49" fontId="19" fillId="0" borderId="0" xfId="0" applyNumberFormat="1" applyFont="1"/>
    <xf numFmtId="0" fontId="6" fillId="0" borderId="3" xfId="0" applyFont="1" applyBorder="1" applyAlignment="1">
      <alignment horizontal="right"/>
    </xf>
    <xf numFmtId="20" fontId="6" fillId="0" borderId="3" xfId="0" applyNumberFormat="1" applyFont="1" applyBorder="1" applyAlignment="1">
      <alignment horizontal="left"/>
    </xf>
    <xf numFmtId="0" fontId="19" fillId="0" borderId="3" xfId="0" applyFont="1" applyBorder="1"/>
    <xf numFmtId="0" fontId="19" fillId="0" borderId="3" xfId="0" applyFont="1" applyBorder="1" applyAlignment="1">
      <alignment horizontal="right"/>
    </xf>
    <xf numFmtId="4" fontId="6" fillId="0" borderId="17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16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2" borderId="14" xfId="0" applyNumberFormat="1" applyFont="1" applyFill="1" applyBorder="1" applyAlignment="1">
      <alignment horizontal="center"/>
    </xf>
    <xf numFmtId="4" fontId="25" fillId="0" borderId="9" xfId="0" applyNumberFormat="1" applyFont="1" applyBorder="1" applyAlignment="1">
      <alignment horizontal="center"/>
    </xf>
    <xf numFmtId="4" fontId="25" fillId="0" borderId="0" xfId="0" applyNumberFormat="1" applyFont="1" applyAlignment="1">
      <alignment horizontal="center"/>
    </xf>
    <xf numFmtId="4" fontId="25" fillId="0" borderId="14" xfId="0" applyNumberFormat="1" applyFont="1" applyBorder="1" applyAlignment="1">
      <alignment horizontal="center"/>
    </xf>
    <xf numFmtId="4" fontId="25" fillId="0" borderId="12" xfId="0" applyNumberFormat="1" applyFont="1" applyBorder="1" applyAlignment="1">
      <alignment horizontal="center"/>
    </xf>
    <xf numFmtId="4" fontId="25" fillId="0" borderId="7" xfId="0" applyNumberFormat="1" applyFont="1" applyBorder="1" applyAlignment="1">
      <alignment horizontal="center"/>
    </xf>
    <xf numFmtId="4" fontId="25" fillId="0" borderId="11" xfId="0" applyNumberFormat="1" applyFont="1" applyBorder="1" applyAlignment="1">
      <alignment horizontal="center"/>
    </xf>
    <xf numFmtId="0" fontId="8" fillId="0" borderId="1" xfId="0" applyFont="1" applyBorder="1"/>
    <xf numFmtId="0" fontId="19" fillId="0" borderId="8" xfId="1" applyFont="1" applyBorder="1" applyAlignment="1">
      <alignment wrapText="1"/>
    </xf>
    <xf numFmtId="0" fontId="19" fillId="0" borderId="2" xfId="1" applyFont="1" applyBorder="1" applyAlignment="1">
      <alignment horizontal="left" vertical="center"/>
    </xf>
    <xf numFmtId="49" fontId="19" fillId="0" borderId="7" xfId="1" applyNumberFormat="1" applyFont="1" applyBorder="1" applyAlignment="1">
      <alignment horizontal="left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0" borderId="7" xfId="1" applyNumberFormat="1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9" fillId="0" borderId="0" xfId="1" applyFont="1"/>
    <xf numFmtId="0" fontId="19" fillId="0" borderId="0" xfId="1" applyFont="1" applyAlignment="1">
      <alignment horizontal="center"/>
    </xf>
    <xf numFmtId="0" fontId="28" fillId="0" borderId="0" xfId="1" applyFont="1" applyAlignment="1">
      <alignment horizontal="center" wrapText="1"/>
    </xf>
    <xf numFmtId="2" fontId="19" fillId="0" borderId="0" xfId="2" applyNumberFormat="1" applyFont="1" applyAlignment="1">
      <alignment horizontal="center"/>
    </xf>
    <xf numFmtId="0" fontId="19" fillId="0" borderId="0" xfId="1" applyFont="1" applyAlignment="1">
      <alignment wrapText="1"/>
    </xf>
    <xf numFmtId="2" fontId="19" fillId="0" borderId="0" xfId="1" applyNumberFormat="1" applyFont="1" applyAlignment="1">
      <alignment horizontal="left" wrapText="1"/>
    </xf>
    <xf numFmtId="165" fontId="19" fillId="0" borderId="0" xfId="1" applyNumberFormat="1" applyFont="1"/>
    <xf numFmtId="2" fontId="22" fillId="0" borderId="0" xfId="1" applyNumberFormat="1" applyFont="1" applyAlignment="1">
      <alignment horizontal="left" wrapText="1"/>
    </xf>
    <xf numFmtId="2" fontId="23" fillId="0" borderId="0" xfId="1" applyNumberFormat="1" applyFont="1" applyAlignment="1">
      <alignment horizontal="center" vertical="center"/>
    </xf>
    <xf numFmtId="2" fontId="25" fillId="0" borderId="0" xfId="1" applyNumberFormat="1" applyFont="1" applyAlignment="1">
      <alignment wrapText="1"/>
    </xf>
    <xf numFmtId="2" fontId="19" fillId="0" borderId="0" xfId="1" applyNumberFormat="1" applyFont="1" applyAlignment="1">
      <alignment horizontal="center" wrapText="1"/>
    </xf>
    <xf numFmtId="0" fontId="25" fillId="0" borderId="0" xfId="1" applyFont="1" applyAlignment="1">
      <alignment horizontal="center" wrapText="1"/>
    </xf>
    <xf numFmtId="2" fontId="19" fillId="0" borderId="0" xfId="1" applyNumberFormat="1" applyFont="1" applyAlignment="1">
      <alignment wrapText="1"/>
    </xf>
    <xf numFmtId="2" fontId="19" fillId="0" borderId="0" xfId="1" applyNumberFormat="1" applyFont="1" applyAlignment="1">
      <alignment horizontal="left"/>
    </xf>
    <xf numFmtId="0" fontId="19" fillId="0" borderId="0" xfId="1" applyFont="1" applyAlignment="1">
      <alignment horizontal="center" wrapText="1"/>
    </xf>
    <xf numFmtId="2" fontId="24" fillId="0" borderId="0" xfId="1" applyNumberFormat="1" applyFont="1" applyAlignment="1">
      <alignment horizontal="center" vertical="center"/>
    </xf>
    <xf numFmtId="2" fontId="25" fillId="0" borderId="0" xfId="1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/>
    </xf>
    <xf numFmtId="2" fontId="19" fillId="0" borderId="0" xfId="1" applyNumberFormat="1" applyFont="1"/>
    <xf numFmtId="0" fontId="22" fillId="0" borderId="0" xfId="1" applyFont="1" applyAlignment="1">
      <alignment horizontal="left" vertical="center"/>
    </xf>
    <xf numFmtId="0" fontId="19" fillId="0" borderId="7" xfId="1" applyFont="1" applyBorder="1" applyAlignment="1">
      <alignment wrapText="1"/>
    </xf>
    <xf numFmtId="2" fontId="19" fillId="0" borderId="7" xfId="1" applyNumberFormat="1" applyFont="1" applyBorder="1"/>
    <xf numFmtId="2" fontId="19" fillId="0" borderId="7" xfId="1" applyNumberFormat="1" applyFont="1" applyBorder="1" applyAlignment="1">
      <alignment wrapText="1"/>
    </xf>
    <xf numFmtId="2" fontId="18" fillId="0" borderId="0" xfId="1" applyNumberFormat="1" applyFont="1" applyAlignment="1">
      <alignment horizontal="center" wrapText="1"/>
    </xf>
    <xf numFmtId="164" fontId="13" fillId="0" borderId="0" xfId="1" applyNumberFormat="1" applyFont="1" applyAlignment="1">
      <alignment horizontal="center" wrapText="1"/>
    </xf>
    <xf numFmtId="2" fontId="11" fillId="0" borderId="0" xfId="1" applyNumberFormat="1" applyAlignment="1">
      <alignment horizontal="center"/>
    </xf>
    <xf numFmtId="164" fontId="11" fillId="0" borderId="0" xfId="1" applyNumberFormat="1" applyAlignment="1">
      <alignment horizontal="center"/>
    </xf>
    <xf numFmtId="164" fontId="11" fillId="0" borderId="0" xfId="1" applyNumberFormat="1"/>
    <xf numFmtId="164" fontId="13" fillId="0" borderId="0" xfId="1" applyNumberFormat="1" applyFont="1" applyAlignment="1">
      <alignment horizontal="center"/>
    </xf>
    <xf numFmtId="164" fontId="13" fillId="0" borderId="0" xfId="1" applyNumberFormat="1" applyFont="1"/>
    <xf numFmtId="2" fontId="4" fillId="0" borderId="9" xfId="1" applyNumberFormat="1" applyFont="1" applyBorder="1" applyAlignment="1">
      <alignment horizontal="left"/>
    </xf>
    <xf numFmtId="0" fontId="16" fillId="0" borderId="9" xfId="1" applyFont="1" applyBorder="1"/>
    <xf numFmtId="0" fontId="15" fillId="0" borderId="9" xfId="1" applyFont="1" applyBorder="1"/>
    <xf numFmtId="0" fontId="12" fillId="0" borderId="9" xfId="1" applyFont="1" applyBorder="1"/>
    <xf numFmtId="0" fontId="14" fillId="0" borderId="9" xfId="1" applyFont="1" applyBorder="1"/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0" fontId="44" fillId="0" borderId="0" xfId="3" applyFont="1"/>
    <xf numFmtId="0" fontId="1" fillId="0" borderId="0" xfId="0" applyFont="1" applyAlignment="1">
      <alignment wrapText="1"/>
    </xf>
    <xf numFmtId="0" fontId="25" fillId="0" borderId="0" xfId="0" applyFont="1"/>
    <xf numFmtId="0" fontId="45" fillId="0" borderId="0" xfId="1" applyFont="1"/>
    <xf numFmtId="0" fontId="25" fillId="0" borderId="3" xfId="0" applyFont="1" applyBorder="1" applyAlignment="1">
      <alignment horizontal="center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13" fillId="0" borderId="0" xfId="1" applyFont="1" applyFill="1"/>
    <xf numFmtId="0" fontId="11" fillId="0" borderId="0" xfId="1" applyFill="1"/>
    <xf numFmtId="0" fontId="11" fillId="0" borderId="0" xfId="1" applyFill="1" applyAlignment="1">
      <alignment horizontal="center"/>
    </xf>
    <xf numFmtId="0" fontId="18" fillId="0" borderId="0" xfId="1" applyFont="1" applyFill="1" applyAlignment="1">
      <alignment wrapText="1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wrapText="1"/>
    </xf>
    <xf numFmtId="165" fontId="19" fillId="0" borderId="0" xfId="1" applyNumberFormat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2" fontId="13" fillId="0" borderId="0" xfId="1" applyNumberFormat="1" applyFont="1" applyFill="1"/>
    <xf numFmtId="2" fontId="13" fillId="0" borderId="0" xfId="1" applyNumberFormat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2" fontId="4" fillId="0" borderId="0" xfId="1" applyNumberFormat="1" applyFont="1" applyFill="1" applyAlignment="1">
      <alignment horizontal="left"/>
    </xf>
    <xf numFmtId="0" fontId="17" fillId="0" borderId="0" xfId="1" applyFont="1" applyFill="1" applyAlignment="1">
      <alignment vertical="center"/>
    </xf>
    <xf numFmtId="0" fontId="16" fillId="0" borderId="0" xfId="1" applyFont="1" applyFill="1"/>
    <xf numFmtId="0" fontId="15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9" fillId="0" borderId="2" xfId="0" applyFont="1" applyBorder="1"/>
    <xf numFmtId="4" fontId="6" fillId="0" borderId="0" xfId="0" applyNumberFormat="1" applyFont="1" applyBorder="1" applyAlignment="1">
      <alignment horizontal="center"/>
    </xf>
    <xf numFmtId="167" fontId="25" fillId="0" borderId="0" xfId="0" applyNumberFormat="1" applyFont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6" fillId="5" borderId="36" xfId="0" applyFont="1" applyFill="1" applyBorder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2" xfId="3" applyFont="1" applyBorder="1" applyAlignment="1">
      <alignment horizontal="left" vertical="top" wrapText="1"/>
    </xf>
    <xf numFmtId="0" fontId="6" fillId="0" borderId="26" xfId="3" applyFont="1" applyBorder="1" applyAlignment="1">
      <alignment horizontal="left" vertical="top" wrapText="1"/>
    </xf>
    <xf numFmtId="0" fontId="7" fillId="0" borderId="31" xfId="3" applyFont="1" applyBorder="1" applyAlignment="1">
      <alignment vertical="top" wrapText="1"/>
    </xf>
    <xf numFmtId="0" fontId="7" fillId="0" borderId="26" xfId="3" applyFont="1" applyBorder="1" applyAlignment="1">
      <alignment vertical="top" wrapText="1"/>
    </xf>
    <xf numFmtId="0" fontId="7" fillId="0" borderId="29" xfId="3" applyFont="1" applyBorder="1" applyAlignment="1">
      <alignment vertical="top" wrapText="1"/>
    </xf>
    <xf numFmtId="0" fontId="7" fillId="0" borderId="24" xfId="3" applyFont="1" applyBorder="1" applyAlignment="1">
      <alignment vertical="top" wrapText="1"/>
    </xf>
    <xf numFmtId="0" fontId="7" fillId="0" borderId="23" xfId="3" applyFont="1" applyBorder="1" applyAlignment="1">
      <alignment vertical="top" wrapText="1"/>
    </xf>
    <xf numFmtId="0" fontId="2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26" fillId="0" borderId="0" xfId="1" applyFont="1" applyAlignment="1">
      <alignment horizontal="left"/>
    </xf>
    <xf numFmtId="0" fontId="26" fillId="0" borderId="0" xfId="1" applyFont="1" applyAlignment="1"/>
    <xf numFmtId="0" fontId="19" fillId="0" borderId="8" xfId="1" applyFont="1" applyBorder="1" applyAlignment="1">
      <alignment horizontal="center"/>
    </xf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34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9" fillId="0" borderId="8" xfId="1" applyFont="1" applyFill="1" applyBorder="1" applyAlignment="1">
      <alignment wrapText="1"/>
    </xf>
    <xf numFmtId="0" fontId="19" fillId="0" borderId="8" xfId="1" applyFont="1" applyFill="1" applyBorder="1" applyAlignment="1">
      <alignment horizontal="center" vertical="center"/>
    </xf>
    <xf numFmtId="0" fontId="19" fillId="0" borderId="0" xfId="1" applyFont="1" applyFill="1" applyAlignment="1">
      <alignment wrapText="1"/>
    </xf>
    <xf numFmtId="0" fontId="19" fillId="0" borderId="7" xfId="1" applyFont="1" applyFill="1" applyBorder="1" applyAlignment="1">
      <alignment horizontal="left" wrapText="1"/>
    </xf>
    <xf numFmtId="0" fontId="19" fillId="0" borderId="7" xfId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wrapText="1"/>
    </xf>
    <xf numFmtId="49" fontId="19" fillId="0" borderId="0" xfId="1" applyNumberFormat="1" applyFont="1" applyFill="1" applyAlignment="1">
      <alignment horizontal="left" wrapText="1"/>
    </xf>
    <xf numFmtId="49" fontId="19" fillId="0" borderId="0" xfId="1" applyNumberFormat="1" applyFont="1" applyFill="1" applyAlignment="1">
      <alignment horizontal="center" vertical="center" wrapText="1"/>
    </xf>
    <xf numFmtId="49" fontId="19" fillId="0" borderId="0" xfId="2" applyNumberFormat="1" applyFont="1" applyFill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49" fontId="19" fillId="0" borderId="0" xfId="1" applyNumberFormat="1" applyFont="1" applyFill="1" applyAlignment="1">
      <alignment wrapText="1"/>
    </xf>
    <xf numFmtId="0" fontId="19" fillId="0" borderId="0" xfId="1" applyFont="1" applyFill="1" applyAlignment="1">
      <alignment horizontal="left" wrapText="1"/>
    </xf>
    <xf numFmtId="0" fontId="19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 wrapText="1"/>
    </xf>
    <xf numFmtId="2" fontId="19" fillId="0" borderId="0" xfId="2" applyNumberFormat="1" applyFont="1" applyFill="1" applyAlignment="1">
      <alignment horizontal="center"/>
    </xf>
    <xf numFmtId="2" fontId="11" fillId="0" borderId="0" xfId="2" applyNumberFormat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2" fontId="28" fillId="0" borderId="0" xfId="1" applyNumberFormat="1" applyFont="1" applyFill="1" applyAlignment="1">
      <alignment horizontal="left" wrapText="1"/>
    </xf>
    <xf numFmtId="165" fontId="19" fillId="0" borderId="0" xfId="1" applyNumberFormat="1" applyFont="1" applyFill="1" applyAlignment="1">
      <alignment horizontal="center" vertical="center" wrapText="1"/>
    </xf>
    <xf numFmtId="165" fontId="19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2" fontId="30" fillId="0" borderId="0" xfId="1" applyNumberFormat="1" applyFont="1" applyFill="1" applyAlignment="1">
      <alignment horizontal="left" wrapText="1"/>
    </xf>
    <xf numFmtId="165" fontId="7" fillId="0" borderId="0" xfId="1" applyNumberFormat="1" applyFont="1" applyFill="1" applyAlignment="1">
      <alignment horizontal="center" vertical="center"/>
    </xf>
    <xf numFmtId="0" fontId="28" fillId="0" borderId="0" xfId="1" applyFont="1" applyFill="1" applyAlignment="1">
      <alignment horizontal="left" wrapText="1"/>
    </xf>
    <xf numFmtId="0" fontId="26" fillId="0" borderId="0" xfId="1" applyFont="1" applyFill="1" applyAlignment="1">
      <alignment horizontal="left"/>
    </xf>
    <xf numFmtId="0" fontId="26" fillId="0" borderId="0" xfId="1" applyFont="1" applyFill="1" applyAlignment="1"/>
    <xf numFmtId="0" fontId="47" fillId="0" borderId="0" xfId="1" applyFont="1" applyFill="1" applyAlignment="1"/>
    <xf numFmtId="2" fontId="19" fillId="0" borderId="0" xfId="1" applyNumberFormat="1" applyFont="1" applyFill="1" applyAlignment="1">
      <alignment wrapText="1"/>
    </xf>
    <xf numFmtId="165" fontId="19" fillId="0" borderId="0" xfId="1" applyNumberFormat="1" applyFont="1" applyFill="1" applyAlignment="1">
      <alignment wrapText="1"/>
    </xf>
    <xf numFmtId="165" fontId="11" fillId="0" borderId="0" xfId="1" applyNumberFormat="1" applyFont="1" applyFill="1"/>
    <xf numFmtId="165" fontId="11" fillId="0" borderId="0" xfId="1" applyNumberFormat="1" applyFont="1" applyFill="1" applyAlignment="1">
      <alignment horizontal="center"/>
    </xf>
    <xf numFmtId="2" fontId="19" fillId="0" borderId="0" xfId="1" applyNumberFormat="1" applyFont="1" applyFill="1" applyAlignment="1">
      <alignment horizontal="center" vertical="center" wrapText="1"/>
    </xf>
    <xf numFmtId="2" fontId="11" fillId="0" borderId="0" xfId="1" applyNumberFormat="1" applyFont="1" applyFill="1" applyAlignment="1">
      <alignment horizontal="center" vertical="center"/>
    </xf>
    <xf numFmtId="0" fontId="30" fillId="0" borderId="0" xfId="1" applyFont="1" applyFill="1" applyAlignment="1">
      <alignment horizontal="left" vertical="center"/>
    </xf>
    <xf numFmtId="2" fontId="19" fillId="0" borderId="0" xfId="1" applyNumberFormat="1" applyFont="1" applyFill="1" applyAlignment="1">
      <alignment horizontal="center" vertical="center"/>
    </xf>
    <xf numFmtId="0" fontId="19" fillId="0" borderId="0" xfId="1" applyFont="1" applyFill="1"/>
    <xf numFmtId="0" fontId="28" fillId="0" borderId="0" xfId="1" applyFont="1" applyFill="1" applyAlignment="1">
      <alignment wrapText="1"/>
    </xf>
    <xf numFmtId="0" fontId="34" fillId="0" borderId="0" xfId="1" applyFont="1" applyFill="1"/>
    <xf numFmtId="0" fontId="19" fillId="0" borderId="0" xfId="1" applyFont="1" applyFill="1" applyAlignment="1">
      <alignment horizontal="left"/>
    </xf>
    <xf numFmtId="164" fontId="19" fillId="0" borderId="0" xfId="1" applyNumberFormat="1" applyFont="1" applyFill="1" applyAlignment="1">
      <alignment wrapText="1"/>
    </xf>
    <xf numFmtId="0" fontId="28" fillId="0" borderId="5" xfId="1" applyFont="1" applyFill="1" applyBorder="1" applyAlignment="1">
      <alignment horizontal="left" wrapText="1"/>
    </xf>
    <xf numFmtId="2" fontId="19" fillId="0" borderId="5" xfId="1" applyNumberFormat="1" applyFont="1" applyFill="1" applyBorder="1" applyAlignment="1">
      <alignment horizontal="center" wrapText="1"/>
    </xf>
    <xf numFmtId="0" fontId="11" fillId="0" borderId="0" xfId="1" applyFont="1" applyFill="1"/>
    <xf numFmtId="0" fontId="34" fillId="0" borderId="7" xfId="1" applyFont="1" applyFill="1" applyBorder="1"/>
    <xf numFmtId="2" fontId="19" fillId="0" borderId="7" xfId="1" applyNumberFormat="1" applyFont="1" applyFill="1" applyBorder="1" applyAlignment="1">
      <alignment horizontal="center" wrapText="1"/>
    </xf>
    <xf numFmtId="1" fontId="11" fillId="0" borderId="6" xfId="1" applyNumberFormat="1" applyFont="1" applyFill="1" applyBorder="1"/>
    <xf numFmtId="2" fontId="19" fillId="0" borderId="0" xfId="1" applyNumberFormat="1" applyFont="1" applyFill="1"/>
    <xf numFmtId="1" fontId="11" fillId="0" borderId="0" xfId="1" applyNumberFormat="1" applyFont="1" applyFill="1"/>
    <xf numFmtId="1" fontId="19" fillId="0" borderId="1" xfId="1" applyNumberFormat="1" applyFont="1" applyFill="1" applyBorder="1" applyAlignment="1">
      <alignment horizontal="center"/>
    </xf>
    <xf numFmtId="1" fontId="19" fillId="0" borderId="1" xfId="1" applyNumberFormat="1" applyFont="1" applyFill="1" applyBorder="1"/>
    <xf numFmtId="0" fontId="19" fillId="0" borderId="5" xfId="1" applyFont="1" applyFill="1" applyBorder="1"/>
    <xf numFmtId="2" fontId="19" fillId="0" borderId="0" xfId="1" applyNumberFormat="1" applyFont="1" applyFill="1" applyAlignment="1">
      <alignment horizontal="center" wrapText="1"/>
    </xf>
    <xf numFmtId="2" fontId="19" fillId="0" borderId="0" xfId="1" applyNumberFormat="1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8" fillId="0" borderId="0" xfId="0" applyFont="1"/>
    <xf numFmtId="0" fontId="34" fillId="0" borderId="1" xfId="0" applyFont="1" applyBorder="1" applyAlignment="1">
      <alignment horizontal="center" vertical="center"/>
    </xf>
    <xf numFmtId="0" fontId="49" fillId="0" borderId="0" xfId="0" applyFont="1"/>
    <xf numFmtId="0" fontId="3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7" fontId="48" fillId="0" borderId="0" xfId="0" applyNumberFormat="1" applyFont="1" applyAlignment="1">
      <alignment horizontal="right"/>
    </xf>
    <xf numFmtId="0" fontId="50" fillId="0" borderId="1" xfId="0" applyFont="1" applyBorder="1"/>
    <xf numFmtId="0" fontId="50" fillId="0" borderId="0" xfId="0" applyFont="1"/>
    <xf numFmtId="0" fontId="8" fillId="0" borderId="0" xfId="0" applyFont="1" applyBorder="1"/>
    <xf numFmtId="0" fontId="50" fillId="0" borderId="0" xfId="0" applyFont="1" applyBorder="1"/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_TABLOREF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21254262920278388"/>
          <c:y val="8.2316604985996356E-2"/>
          <c:w val="0.605457491432704"/>
          <c:h val="0.7915058171730420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[1]PlotDat5!$O$1:$O$32</c:f>
              <c:numCache>
                <c:formatCode>General</c:formatCode>
                <c:ptCount val="32"/>
                <c:pt idx="0">
                  <c:v>5</c:v>
                </c:pt>
                <c:pt idx="1">
                  <c:v>5.0000000000000071</c:v>
                </c:pt>
                <c:pt idx="2">
                  <c:v>5.0317515610924453</c:v>
                </c:pt>
                <c:pt idx="3">
                  <c:v>5.0638749279916011</c:v>
                </c:pt>
                <c:pt idx="4">
                  <c:v>5.0963766517411617</c:v>
                </c:pt>
                <c:pt idx="5">
                  <c:v>5.1292634381946467</c:v>
                </c:pt>
                <c:pt idx="6">
                  <c:v>5.1625421526155399</c:v>
                </c:pt>
                <c:pt idx="7">
                  <c:v>5.19621982444243</c:v>
                </c:pt>
                <c:pt idx="8">
                  <c:v>5.2303036522261248</c:v>
                </c:pt>
                <c:pt idx="9">
                  <c:v>5.2648010087459873</c:v>
                </c:pt>
                <c:pt idx="10">
                  <c:v>5.2997194463131532</c:v>
                </c:pt>
                <c:pt idx="11">
                  <c:v>5.3350667022686631</c:v>
                </c:pt>
                <c:pt idx="12">
                  <c:v>5.370850704684881</c:v>
                </c:pt>
                <c:pt idx="13">
                  <c:v>5.4070795782790233</c:v>
                </c:pt>
                <c:pt idx="14">
                  <c:v>5.443761650548077</c:v>
                </c:pt>
                <c:pt idx="15">
                  <c:v>5.4809054581348651</c:v>
                </c:pt>
                <c:pt idx="16">
                  <c:v>5.5185197534354424</c:v>
                </c:pt>
                <c:pt idx="17">
                  <c:v>5.5566135114585489</c:v>
                </c:pt>
                <c:pt idx="18">
                  <c:v>5.5951959369484507</c:v>
                </c:pt>
                <c:pt idx="19">
                  <c:v>5.6342764717830836</c:v>
                </c:pt>
                <c:pt idx="20">
                  <c:v>5.6738648026598399</c:v>
                </c:pt>
                <c:pt idx="21">
                  <c:v>5.7139708690823134</c:v>
                </c:pt>
                <c:pt idx="22">
                  <c:v>5.7546048716617264</c:v>
                </c:pt>
                <c:pt idx="23">
                  <c:v>5.7957772807476324</c:v>
                </c:pt>
                <c:pt idx="24">
                  <c:v>5.8374988454032497</c:v>
                </c:pt>
                <c:pt idx="25">
                  <c:v>5.8797806027415618</c:v>
                </c:pt>
                <c:pt idx="26">
                  <c:v>5.9226338876392361</c:v>
                </c:pt>
                <c:pt idx="27">
                  <c:v>5.9660703428462645</c:v>
                </c:pt>
                <c:pt idx="28">
                  <c:v>6.0101019295104052</c:v>
                </c:pt>
                <c:pt idx="29">
                  <c:v>6.0547409381362378</c:v>
                </c:pt>
                <c:pt idx="30">
                  <c:v>6.1000000000000263</c:v>
                </c:pt>
                <c:pt idx="31">
                  <c:v>6.1</c:v>
                </c:pt>
              </c:numCache>
            </c:numRef>
          </c:xVal>
          <c:yVal>
            <c:numRef>
              <c:f>[1]PlotDat5!$P$1:$P$32</c:f>
              <c:numCache>
                <c:formatCode>General</c:formatCode>
                <c:ptCount val="32"/>
                <c:pt idx="0">
                  <c:v>7.9127265865649499E-2</c:v>
                </c:pt>
                <c:pt idx="1">
                  <c:v>7.9127265865649443E-2</c:v>
                </c:pt>
                <c:pt idx="2">
                  <c:v>7.8856567144084386E-2</c:v>
                </c:pt>
                <c:pt idx="3">
                  <c:v>7.8587061150671655E-2</c:v>
                </c:pt>
                <c:pt idx="4">
                  <c:v>7.8318742184602261E-2</c:v>
                </c:pt>
                <c:pt idx="5">
                  <c:v>7.8051604573608518E-2</c:v>
                </c:pt>
                <c:pt idx="6">
                  <c:v>7.7785642673816935E-2</c:v>
                </c:pt>
                <c:pt idx="7">
                  <c:v>7.7520850869601754E-2</c:v>
                </c:pt>
                <c:pt idx="8">
                  <c:v>7.7257223573439338E-2</c:v>
                </c:pt>
                <c:pt idx="9">
                  <c:v>7.699475522576342E-2</c:v>
                </c:pt>
                <c:pt idx="10">
                  <c:v>7.6733440294820668E-2</c:v>
                </c:pt>
                <c:pt idx="11">
                  <c:v>7.6473273276527864E-2</c:v>
                </c:pt>
                <c:pt idx="12">
                  <c:v>7.6214248694329148E-2</c:v>
                </c:pt>
                <c:pt idx="13">
                  <c:v>7.5956361099054084E-2</c:v>
                </c:pt>
                <c:pt idx="14">
                  <c:v>7.5699605068776474E-2</c:v>
                </c:pt>
                <c:pt idx="15">
                  <c:v>7.5443975208674352E-2</c:v>
                </c:pt>
                <c:pt idx="16">
                  <c:v>7.5189466150890255E-2</c:v>
                </c:pt>
                <c:pt idx="17">
                  <c:v>7.4936072554392261E-2</c:v>
                </c:pt>
                <c:pt idx="18">
                  <c:v>7.4683789104835724E-2</c:v>
                </c:pt>
                <c:pt idx="19">
                  <c:v>7.4432610514426512E-2</c:v>
                </c:pt>
                <c:pt idx="20">
                  <c:v>7.4182531521783487E-2</c:v>
                </c:pt>
                <c:pt idx="21">
                  <c:v>7.3933546891803009E-2</c:v>
                </c:pt>
                <c:pt idx="22">
                  <c:v>7.3685651415523704E-2</c:v>
                </c:pt>
                <c:pt idx="23">
                  <c:v>7.3438839909991602E-2</c:v>
                </c:pt>
                <c:pt idx="24">
                  <c:v>7.3193107218126635E-2</c:v>
                </c:pt>
                <c:pt idx="25">
                  <c:v>7.2948448208589381E-2</c:v>
                </c:pt>
                <c:pt idx="26">
                  <c:v>7.2704857775648696E-2</c:v>
                </c:pt>
                <c:pt idx="27">
                  <c:v>7.2462330839049627E-2</c:v>
                </c:pt>
                <c:pt idx="28">
                  <c:v>7.222086234388285E-2</c:v>
                </c:pt>
                <c:pt idx="29">
                  <c:v>7.1980447260454175E-2</c:v>
                </c:pt>
                <c:pt idx="30">
                  <c:v>7.1741080584154571E-2</c:v>
                </c:pt>
                <c:pt idx="31">
                  <c:v>7.1741080584154709E-2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FB-4B1F-A857-5110E0D2CAF5}"/>
            </c:ext>
          </c:extLst>
        </c:ser>
        <c:ser>
          <c:idx val="1"/>
          <c:order val="1"/>
          <c:tx>
            <c:v>IsoDat1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[1]PlotDat5!$C$1:$C$8</c:f>
              <c:numCache>
                <c:formatCode>General</c:formatCode>
                <c:ptCount val="8"/>
                <c:pt idx="0">
                  <c:v>5.6405332890988742</c:v>
                </c:pt>
                <c:pt idx="1">
                  <c:v>5.5871079828201573</c:v>
                </c:pt>
                <c:pt idx="2">
                  <c:v>5.7266725175492006</c:v>
                </c:pt>
                <c:pt idx="3">
                  <c:v>5.6406540278859856</c:v>
                </c:pt>
                <c:pt idx="4">
                  <c:v>5.5394246312190596</c:v>
                </c:pt>
                <c:pt idx="5">
                  <c:v>5.4651440539338756</c:v>
                </c:pt>
                <c:pt idx="6">
                  <c:v>5.4755367854532784</c:v>
                </c:pt>
                <c:pt idx="7">
                  <c:v>5.4090720534121406</c:v>
                </c:pt>
              </c:numCache>
            </c:numRef>
          </c:xVal>
          <c:yVal>
            <c:numRef>
              <c:f>[1]PlotDat5!$D$1:$D$8</c:f>
              <c:numCache>
                <c:formatCode>General</c:formatCode>
                <c:ptCount val="8"/>
                <c:pt idx="0">
                  <c:v>7.9686089658471917E-2</c:v>
                </c:pt>
                <c:pt idx="1">
                  <c:v>7.4968730099475883E-2</c:v>
                </c:pt>
                <c:pt idx="2">
                  <c:v>7.8802430558691169E-2</c:v>
                </c:pt>
                <c:pt idx="3">
                  <c:v>7.7531288929348172E-2</c:v>
                </c:pt>
                <c:pt idx="4">
                  <c:v>7.6841251848826592E-2</c:v>
                </c:pt>
                <c:pt idx="5">
                  <c:v>7.8120007432342112E-2</c:v>
                </c:pt>
                <c:pt idx="6">
                  <c:v>7.8752978932513679E-2</c:v>
                </c:pt>
                <c:pt idx="7">
                  <c:v>7.707497172244715E-2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FB-4B1F-A857-5110E0D2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740992"/>
        <c:axId val="645739360"/>
      </c:scatterChart>
      <c:valAx>
        <c:axId val="645740992"/>
        <c:scaling>
          <c:orientation val="minMax"/>
          <c:max val="6.1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5739360"/>
        <c:crossesAt val="6.6000000000000003E-2"/>
        <c:crossBetween val="midCat"/>
        <c:majorUnit val="0.2"/>
        <c:minorUnit val="0.1"/>
      </c:valAx>
      <c:valAx>
        <c:axId val="645739360"/>
        <c:scaling>
          <c:orientation val="minMax"/>
          <c:max val="0.09"/>
          <c:min val="6.6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5740992"/>
        <c:crossesAt val="5"/>
        <c:crossBetween val="midCat"/>
        <c:majorUnit val="4.0000000000000001E-3"/>
        <c:minorUnit val="2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435328" y="429221"/>
    <xdr:ext cx="9646920" cy="6019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663FF5-F5B7-4A0D-9B3A-68BFEF5A21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0.26719</cdr:x>
      <cdr:y>0.4209</cdr:y>
    </cdr:from>
    <cdr:to>
      <cdr:x>0.79894</cdr:x>
      <cdr:y>0.65858</cdr:y>
    </cdr:to>
    <cdr:sp macro="" textlink="">
      <cdr:nvSpPr>
        <cdr:cNvPr id="12" name="PlotDat5_17|1~65_0X">
          <a:extLst xmlns:a="http://schemas.openxmlformats.org/drawingml/2006/main">
            <a:ext uri="{FF2B5EF4-FFF2-40B4-BE49-F238E27FC236}">
              <a16:creationId xmlns:a16="http://schemas.microsoft.com/office/drawing/2014/main" id="{4FE87AE4-AC7E-4DBA-9036-CCAED50EAA5B}"/>
            </a:ext>
          </a:extLst>
        </cdr:cNvPr>
        <cdr:cNvSpPr/>
      </cdr:nvSpPr>
      <cdr:spPr>
        <a:xfrm xmlns:a="http://schemas.openxmlformats.org/drawingml/2006/main">
          <a:off x="2578100" y="2532588"/>
          <a:ext cx="5130800" cy="14300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130800" h="1430085">
              <a:moveTo>
                <a:pt x="0" y="84637"/>
              </a:moveTo>
              <a:lnTo>
                <a:pt x="0" y="84637"/>
              </a:lnTo>
              <a:lnTo>
                <a:pt x="148101" y="133941"/>
              </a:lnTo>
              <a:lnTo>
                <a:pt x="297935" y="183028"/>
              </a:lnTo>
              <a:lnTo>
                <a:pt x="449535" y="231899"/>
              </a:lnTo>
              <a:lnTo>
                <a:pt x="602931" y="280555"/>
              </a:lnTo>
              <a:lnTo>
                <a:pt x="758156" y="328998"/>
              </a:lnTo>
              <a:lnTo>
                <a:pt x="915241" y="377229"/>
              </a:lnTo>
              <a:lnTo>
                <a:pt x="1074220" y="425246"/>
              </a:lnTo>
              <a:lnTo>
                <a:pt x="1235128" y="473054"/>
              </a:lnTo>
              <a:lnTo>
                <a:pt x="1398000" y="520651"/>
              </a:lnTo>
              <a:lnTo>
                <a:pt x="1562873" y="568042"/>
              </a:lnTo>
              <a:lnTo>
                <a:pt x="1729782" y="615223"/>
              </a:lnTo>
              <a:lnTo>
                <a:pt x="1898768" y="662199"/>
              </a:lnTo>
              <a:lnTo>
                <a:pt x="2069867" y="708967"/>
              </a:lnTo>
              <a:lnTo>
                <a:pt x="2243118" y="755532"/>
              </a:lnTo>
              <a:lnTo>
                <a:pt x="2418565" y="801893"/>
              </a:lnTo>
              <a:lnTo>
                <a:pt x="2596247" y="848050"/>
              </a:lnTo>
              <a:lnTo>
                <a:pt x="2776210" y="894007"/>
              </a:lnTo>
              <a:lnTo>
                <a:pt x="2958496" y="939763"/>
              </a:lnTo>
              <a:lnTo>
                <a:pt x="3143151" y="985318"/>
              </a:lnTo>
              <a:lnTo>
                <a:pt x="3330219" y="1030674"/>
              </a:lnTo>
              <a:lnTo>
                <a:pt x="3519751" y="1075833"/>
              </a:lnTo>
              <a:lnTo>
                <a:pt x="3711795" y="1120794"/>
              </a:lnTo>
              <a:lnTo>
                <a:pt x="3906398" y="1165559"/>
              </a:lnTo>
              <a:lnTo>
                <a:pt x="4103618" y="1210130"/>
              </a:lnTo>
              <a:lnTo>
                <a:pt x="4303501" y="1254505"/>
              </a:lnTo>
              <a:lnTo>
                <a:pt x="4506102" y="1298688"/>
              </a:lnTo>
              <a:lnTo>
                <a:pt x="4711482" y="1342678"/>
              </a:lnTo>
              <a:lnTo>
                <a:pt x="4919695" y="1386476"/>
              </a:lnTo>
              <a:lnTo>
                <a:pt x="5130799" y="1430084"/>
              </a:lnTo>
              <a:lnTo>
                <a:pt x="5130799" y="1430084"/>
              </a:lnTo>
              <a:lnTo>
                <a:pt x="5130799" y="1359252"/>
              </a:lnTo>
              <a:lnTo>
                <a:pt x="5130799" y="1359252"/>
              </a:lnTo>
              <a:lnTo>
                <a:pt x="4919695" y="1315208"/>
              </a:lnTo>
              <a:lnTo>
                <a:pt x="4711482" y="1270971"/>
              </a:lnTo>
              <a:lnTo>
                <a:pt x="4506102" y="1226539"/>
              </a:lnTo>
              <a:lnTo>
                <a:pt x="4303501" y="1181911"/>
              </a:lnTo>
              <a:lnTo>
                <a:pt x="4103618" y="1137088"/>
              </a:lnTo>
              <a:lnTo>
                <a:pt x="3906398" y="1092069"/>
              </a:lnTo>
              <a:lnTo>
                <a:pt x="3711795" y="1046850"/>
              </a:lnTo>
              <a:lnTo>
                <a:pt x="3519751" y="1001434"/>
              </a:lnTo>
              <a:lnTo>
                <a:pt x="3330219" y="955817"/>
              </a:lnTo>
              <a:lnTo>
                <a:pt x="3143151" y="910000"/>
              </a:lnTo>
              <a:lnTo>
                <a:pt x="2958496" y="863981"/>
              </a:lnTo>
              <a:lnTo>
                <a:pt x="2776210" y="817758"/>
              </a:lnTo>
              <a:lnTo>
                <a:pt x="2596247" y="771332"/>
              </a:lnTo>
              <a:lnTo>
                <a:pt x="2418565" y="724702"/>
              </a:lnTo>
              <a:lnTo>
                <a:pt x="2243118" y="677866"/>
              </a:lnTo>
              <a:lnTo>
                <a:pt x="2069867" y="630824"/>
              </a:lnTo>
              <a:lnTo>
                <a:pt x="1898768" y="583572"/>
              </a:lnTo>
              <a:lnTo>
                <a:pt x="1729782" y="536113"/>
              </a:lnTo>
              <a:lnTo>
                <a:pt x="1562873" y="488444"/>
              </a:lnTo>
              <a:lnTo>
                <a:pt x="1398000" y="440564"/>
              </a:lnTo>
              <a:lnTo>
                <a:pt x="1235128" y="392474"/>
              </a:lnTo>
              <a:lnTo>
                <a:pt x="1074220" y="344170"/>
              </a:lnTo>
              <a:lnTo>
                <a:pt x="915241" y="295652"/>
              </a:lnTo>
              <a:lnTo>
                <a:pt x="758156" y="246921"/>
              </a:lnTo>
              <a:lnTo>
                <a:pt x="602931" y="197971"/>
              </a:lnTo>
              <a:lnTo>
                <a:pt x="449535" y="148806"/>
              </a:lnTo>
              <a:lnTo>
                <a:pt x="297935" y="99424"/>
              </a:lnTo>
              <a:lnTo>
                <a:pt x="148101" y="49823"/>
              </a:lnTo>
              <a:lnTo>
                <a:pt x="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8C000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25400" cap="flat" cmpd="sng" algn="ctr">
              <a:solidFill>
                <a:srgbClr val="8C0000"/>
              </a:solidFill>
              <a:prstDash val="solid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0.41929</cdr:x>
      <cdr:y>0.86327</cdr:y>
    </cdr:from>
    <cdr:to>
      <cdr:x>0.52312</cdr:x>
      <cdr:y>0.91312</cdr:y>
    </cdr:to>
    <cdr:sp macro="" textlink="">
      <cdr:nvSpPr>
        <cdr:cNvPr id="2" name="XaxisName">
          <a:extLst xmlns:a="http://schemas.openxmlformats.org/drawingml/2006/main">
            <a:ext uri="{FF2B5EF4-FFF2-40B4-BE49-F238E27FC236}">
              <a16:creationId xmlns:a16="http://schemas.microsoft.com/office/drawing/2014/main" id="{9C6C4077-32F8-430D-9E56-A69C731D7BE6}"/>
            </a:ext>
          </a:extLst>
        </cdr:cNvPr>
        <cdr:cNvSpPr txBox="1"/>
      </cdr:nvSpPr>
      <cdr:spPr>
        <a:xfrm xmlns:a="http://schemas.openxmlformats.org/drawingml/2006/main">
          <a:off x="4045688" y="5194300"/>
          <a:ext cx="1001825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pt-BR" sz="1600" baseline="30000">
              <a:latin typeface="Arial" panose="020B0604020202020204" pitchFamily="34" charset="0"/>
            </a:rPr>
            <a:t>238</a:t>
          </a:r>
          <a:r>
            <a:rPr lang="pt-BR" sz="1600">
              <a:latin typeface="Arial" panose="020B0604020202020204" pitchFamily="34" charset="0"/>
            </a:rPr>
            <a:t>U/</a:t>
          </a:r>
          <a:r>
            <a:rPr lang="pt-BR" sz="1600" baseline="30000">
              <a:latin typeface="Arial" panose="020B0604020202020204" pitchFamily="34" charset="0"/>
            </a:rPr>
            <a:t>206</a:t>
          </a:r>
          <a:r>
            <a:rPr lang="pt-BR" sz="1600">
              <a:latin typeface="Arial" panose="020B0604020202020204" pitchFamily="34" charset="0"/>
            </a:rPr>
            <a:t>Pb</a:t>
          </a:r>
        </a:p>
      </cdr:txBody>
    </cdr:sp>
  </cdr:relSizeAnchor>
  <cdr:relSizeAnchor xmlns:cdr="http://schemas.openxmlformats.org/drawingml/2006/chartDrawing">
    <cdr:from>
      <cdr:x>0.10645</cdr:x>
      <cdr:y>0.3702</cdr:y>
    </cdr:from>
    <cdr:to>
      <cdr:x>0.15005</cdr:x>
      <cdr:y>0.55427</cdr:y>
    </cdr:to>
    <cdr:sp macro="" textlink="">
      <cdr:nvSpPr>
        <cdr:cNvPr id="3" name="YaxisName">
          <a:extLst xmlns:a="http://schemas.openxmlformats.org/drawingml/2006/main">
            <a:ext uri="{FF2B5EF4-FFF2-40B4-BE49-F238E27FC236}">
              <a16:creationId xmlns:a16="http://schemas.microsoft.com/office/drawing/2014/main" id="{532C6F17-223B-464F-931E-37E61D9B43A1}"/>
            </a:ext>
          </a:extLst>
        </cdr:cNvPr>
        <cdr:cNvSpPr txBox="1"/>
      </cdr:nvSpPr>
      <cdr:spPr>
        <a:xfrm xmlns:a="http://schemas.openxmlformats.org/drawingml/2006/main">
          <a:off x="1027172" y="2227526"/>
          <a:ext cx="420628" cy="1107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pt-BR" sz="1600" baseline="30000">
              <a:latin typeface="Arial" panose="020B0604020202020204" pitchFamily="34" charset="0"/>
            </a:rPr>
            <a:t>207</a:t>
          </a:r>
          <a:r>
            <a:rPr lang="pt-BR" sz="1600">
              <a:latin typeface="Arial" panose="020B0604020202020204" pitchFamily="34" charset="0"/>
            </a:rPr>
            <a:t>Pb/</a:t>
          </a:r>
          <a:r>
            <a:rPr lang="pt-BR" sz="1600" baseline="30000">
              <a:latin typeface="Arial" panose="020B0604020202020204" pitchFamily="34" charset="0"/>
            </a:rPr>
            <a:t>206</a:t>
          </a:r>
          <a:r>
            <a:rPr lang="pt-BR" sz="1600">
              <a:latin typeface="Arial" panose="020B0604020202020204" pitchFamily="34" charset="0"/>
            </a:rPr>
            <a:t>Pb</a:t>
          </a:r>
        </a:p>
      </cdr:txBody>
    </cdr:sp>
  </cdr:relSizeAnchor>
  <cdr:relSizeAnchor xmlns:cdr="http://schemas.openxmlformats.org/drawingml/2006/chartDrawing">
    <cdr:from>
      <cdr:x>0.72687</cdr:x>
      <cdr:y>0.62305</cdr:y>
    </cdr:from>
    <cdr:to>
      <cdr:x>0.73502</cdr:x>
      <cdr:y>0.63617</cdr:y>
    </cdr:to>
    <cdr:sp macro="" textlink="">
      <cdr:nvSpPr>
        <cdr:cNvPr id="4" name="PlotDat5_5|2~34_0">
          <a:extLst xmlns:a="http://schemas.openxmlformats.org/drawingml/2006/main">
            <a:ext uri="{FF2B5EF4-FFF2-40B4-BE49-F238E27FC236}">
              <a16:creationId xmlns:a16="http://schemas.microsoft.com/office/drawing/2014/main" id="{07A3CA7C-2B97-4430-939D-71944448A874}"/>
            </a:ext>
          </a:extLst>
        </cdr:cNvPr>
        <cdr:cNvSpPr/>
      </cdr:nvSpPr>
      <cdr:spPr>
        <a:xfrm xmlns:a="http://schemas.openxmlformats.org/drawingml/2006/main">
          <a:off x="7013494" y="3748894"/>
          <a:ext cx="78595" cy="78950"/>
        </a:xfrm>
        <a:custGeom xmlns:a="http://schemas.openxmlformats.org/drawingml/2006/main">
          <a:avLst/>
          <a:gdLst>
            <a:gd name="connsiteX0" fmla="*/ 78595 w 78595"/>
            <a:gd name="connsiteY0" fmla="*/ 20529 h 78610"/>
            <a:gd name="connsiteX1" fmla="*/ 77838 w 78595"/>
            <a:gd name="connsiteY1" fmla="*/ 14114 h 78610"/>
            <a:gd name="connsiteX2" fmla="*/ 75599 w 78595"/>
            <a:gd name="connsiteY2" fmla="*/ 8669 h 78610"/>
            <a:gd name="connsiteX3" fmla="*/ 71966 w 78595"/>
            <a:gd name="connsiteY3" fmla="*/ 4400 h 78610"/>
            <a:gd name="connsiteX4" fmla="*/ 67077 w 78595"/>
            <a:gd name="connsiteY4" fmla="*/ 1473 h 78610"/>
            <a:gd name="connsiteX5" fmla="*/ 61121 w 78595"/>
            <a:gd name="connsiteY5" fmla="*/ 0 h 78610"/>
            <a:gd name="connsiteX6" fmla="*/ 54327 w 78595"/>
            <a:gd name="connsiteY6" fmla="*/ 37 h 78610"/>
            <a:gd name="connsiteX7" fmla="*/ 46954 w 78595"/>
            <a:gd name="connsiteY7" fmla="*/ 1582 h 78610"/>
            <a:gd name="connsiteX8" fmla="*/ 39287 w 78595"/>
            <a:gd name="connsiteY8" fmla="*/ 4578 h 78610"/>
            <a:gd name="connsiteX9" fmla="*/ 31621 w 78595"/>
            <a:gd name="connsiteY9" fmla="*/ 8909 h 78610"/>
            <a:gd name="connsiteX10" fmla="*/ 24250 w 78595"/>
            <a:gd name="connsiteY10" fmla="*/ 14406 h 78610"/>
            <a:gd name="connsiteX11" fmla="*/ 17457 w 78595"/>
            <a:gd name="connsiteY11" fmla="*/ 20861 h 78610"/>
            <a:gd name="connsiteX12" fmla="*/ 11503 w 78595"/>
            <a:gd name="connsiteY12" fmla="*/ 28026 h 78610"/>
            <a:gd name="connsiteX13" fmla="*/ 6617 w 78595"/>
            <a:gd name="connsiteY13" fmla="*/ 35623 h 78610"/>
            <a:gd name="connsiteX14" fmla="*/ 2987 w 78595"/>
            <a:gd name="connsiteY14" fmla="*/ 43361 h 78610"/>
            <a:gd name="connsiteX15" fmla="*/ 754 w 78595"/>
            <a:gd name="connsiteY15" fmla="*/ 50945 h 78610"/>
            <a:gd name="connsiteX16" fmla="*/ 0 w 78595"/>
            <a:gd name="connsiteY16" fmla="*/ 58081 h 78610"/>
            <a:gd name="connsiteX17" fmla="*/ 758 w 78595"/>
            <a:gd name="connsiteY17" fmla="*/ 64495 h 78610"/>
            <a:gd name="connsiteX18" fmla="*/ 2996 w 78595"/>
            <a:gd name="connsiteY18" fmla="*/ 69940 h 78610"/>
            <a:gd name="connsiteX19" fmla="*/ 6630 w 78595"/>
            <a:gd name="connsiteY19" fmla="*/ 74209 h 78610"/>
            <a:gd name="connsiteX20" fmla="*/ 11519 w 78595"/>
            <a:gd name="connsiteY20" fmla="*/ 77136 h 78610"/>
            <a:gd name="connsiteX21" fmla="*/ 17475 w 78595"/>
            <a:gd name="connsiteY21" fmla="*/ 78610 h 78610"/>
            <a:gd name="connsiteX22" fmla="*/ 24270 w 78595"/>
            <a:gd name="connsiteY22" fmla="*/ 78573 h 78610"/>
            <a:gd name="connsiteX23" fmla="*/ 31641 w 78595"/>
            <a:gd name="connsiteY23" fmla="*/ 77027 h 78610"/>
            <a:gd name="connsiteX24" fmla="*/ 39307 w 78595"/>
            <a:gd name="connsiteY24" fmla="*/ 74032 h 78610"/>
            <a:gd name="connsiteX25" fmla="*/ 46974 w 78595"/>
            <a:gd name="connsiteY25" fmla="*/ 69701 h 78610"/>
            <a:gd name="connsiteX26" fmla="*/ 54345 w 78595"/>
            <a:gd name="connsiteY26" fmla="*/ 64203 h 78610"/>
            <a:gd name="connsiteX27" fmla="*/ 61139 w 78595"/>
            <a:gd name="connsiteY27" fmla="*/ 57748 h 78610"/>
            <a:gd name="connsiteX28" fmla="*/ 67091 w 78595"/>
            <a:gd name="connsiteY28" fmla="*/ 50584 h 78610"/>
            <a:gd name="connsiteX29" fmla="*/ 71978 w 78595"/>
            <a:gd name="connsiteY29" fmla="*/ 42986 h 78610"/>
            <a:gd name="connsiteX30" fmla="*/ 75607 w 78595"/>
            <a:gd name="connsiteY30" fmla="*/ 35248 h 78610"/>
            <a:gd name="connsiteX31" fmla="*/ 77840 w 78595"/>
            <a:gd name="connsiteY31" fmla="*/ 27664 h 78610"/>
            <a:gd name="connsiteX32" fmla="*/ 78595 w 78595"/>
            <a:gd name="connsiteY32" fmla="*/ 20529 h 78610"/>
            <a:gd name="connsiteX0" fmla="*/ 78595 w 78595"/>
            <a:gd name="connsiteY0" fmla="*/ 20529 h 78610"/>
            <a:gd name="connsiteX1" fmla="*/ 77838 w 78595"/>
            <a:gd name="connsiteY1" fmla="*/ 14114 h 78610"/>
            <a:gd name="connsiteX2" fmla="*/ 75599 w 78595"/>
            <a:gd name="connsiteY2" fmla="*/ 8669 h 78610"/>
            <a:gd name="connsiteX3" fmla="*/ 71966 w 78595"/>
            <a:gd name="connsiteY3" fmla="*/ 4400 h 78610"/>
            <a:gd name="connsiteX4" fmla="*/ 67077 w 78595"/>
            <a:gd name="connsiteY4" fmla="*/ 1473 h 78610"/>
            <a:gd name="connsiteX5" fmla="*/ 61121 w 78595"/>
            <a:gd name="connsiteY5" fmla="*/ 0 h 78610"/>
            <a:gd name="connsiteX6" fmla="*/ 54327 w 78595"/>
            <a:gd name="connsiteY6" fmla="*/ 37 h 78610"/>
            <a:gd name="connsiteX7" fmla="*/ 46954 w 78595"/>
            <a:gd name="connsiteY7" fmla="*/ 1582 h 78610"/>
            <a:gd name="connsiteX8" fmla="*/ 39287 w 78595"/>
            <a:gd name="connsiteY8" fmla="*/ 4578 h 78610"/>
            <a:gd name="connsiteX9" fmla="*/ 31621 w 78595"/>
            <a:gd name="connsiteY9" fmla="*/ 8909 h 78610"/>
            <a:gd name="connsiteX10" fmla="*/ 24250 w 78595"/>
            <a:gd name="connsiteY10" fmla="*/ 14406 h 78610"/>
            <a:gd name="connsiteX11" fmla="*/ 17457 w 78595"/>
            <a:gd name="connsiteY11" fmla="*/ 20861 h 78610"/>
            <a:gd name="connsiteX12" fmla="*/ 11503 w 78595"/>
            <a:gd name="connsiteY12" fmla="*/ 28026 h 78610"/>
            <a:gd name="connsiteX13" fmla="*/ 6617 w 78595"/>
            <a:gd name="connsiteY13" fmla="*/ 35623 h 78610"/>
            <a:gd name="connsiteX14" fmla="*/ 2987 w 78595"/>
            <a:gd name="connsiteY14" fmla="*/ 43361 h 78610"/>
            <a:gd name="connsiteX15" fmla="*/ 754 w 78595"/>
            <a:gd name="connsiteY15" fmla="*/ 50945 h 78610"/>
            <a:gd name="connsiteX16" fmla="*/ 0 w 78595"/>
            <a:gd name="connsiteY16" fmla="*/ 58081 h 78610"/>
            <a:gd name="connsiteX17" fmla="*/ 758 w 78595"/>
            <a:gd name="connsiteY17" fmla="*/ 64495 h 78610"/>
            <a:gd name="connsiteX18" fmla="*/ 2996 w 78595"/>
            <a:gd name="connsiteY18" fmla="*/ 69940 h 78610"/>
            <a:gd name="connsiteX19" fmla="*/ 6630 w 78595"/>
            <a:gd name="connsiteY19" fmla="*/ 74209 h 78610"/>
            <a:gd name="connsiteX20" fmla="*/ 11519 w 78595"/>
            <a:gd name="connsiteY20" fmla="*/ 77136 h 78610"/>
            <a:gd name="connsiteX21" fmla="*/ 17475 w 78595"/>
            <a:gd name="connsiteY21" fmla="*/ 78610 h 78610"/>
            <a:gd name="connsiteX22" fmla="*/ 24270 w 78595"/>
            <a:gd name="connsiteY22" fmla="*/ 78573 h 78610"/>
            <a:gd name="connsiteX23" fmla="*/ 31641 w 78595"/>
            <a:gd name="connsiteY23" fmla="*/ 77027 h 78610"/>
            <a:gd name="connsiteX24" fmla="*/ 39307 w 78595"/>
            <a:gd name="connsiteY24" fmla="*/ 74032 h 78610"/>
            <a:gd name="connsiteX25" fmla="*/ 46974 w 78595"/>
            <a:gd name="connsiteY25" fmla="*/ 69701 h 78610"/>
            <a:gd name="connsiteX26" fmla="*/ 54345 w 78595"/>
            <a:gd name="connsiteY26" fmla="*/ 64203 h 78610"/>
            <a:gd name="connsiteX27" fmla="*/ 61139 w 78595"/>
            <a:gd name="connsiteY27" fmla="*/ 57748 h 78610"/>
            <a:gd name="connsiteX28" fmla="*/ 67091 w 78595"/>
            <a:gd name="connsiteY28" fmla="*/ 50584 h 78610"/>
            <a:gd name="connsiteX29" fmla="*/ 71978 w 78595"/>
            <a:gd name="connsiteY29" fmla="*/ 42986 h 78610"/>
            <a:gd name="connsiteX30" fmla="*/ 75607 w 78595"/>
            <a:gd name="connsiteY30" fmla="*/ 35248 h 78610"/>
            <a:gd name="connsiteX31" fmla="*/ 77840 w 78595"/>
            <a:gd name="connsiteY31" fmla="*/ 27664 h 78610"/>
            <a:gd name="connsiteX32" fmla="*/ 78595 w 78595"/>
            <a:gd name="connsiteY32" fmla="*/ 20529 h 78610"/>
            <a:gd name="connsiteX0" fmla="*/ 78595 w 78595"/>
            <a:gd name="connsiteY0" fmla="*/ 20529 h 78610"/>
            <a:gd name="connsiteX1" fmla="*/ 77838 w 78595"/>
            <a:gd name="connsiteY1" fmla="*/ 14114 h 78610"/>
            <a:gd name="connsiteX2" fmla="*/ 75599 w 78595"/>
            <a:gd name="connsiteY2" fmla="*/ 8669 h 78610"/>
            <a:gd name="connsiteX3" fmla="*/ 71966 w 78595"/>
            <a:gd name="connsiteY3" fmla="*/ 4400 h 78610"/>
            <a:gd name="connsiteX4" fmla="*/ 67077 w 78595"/>
            <a:gd name="connsiteY4" fmla="*/ 1473 h 78610"/>
            <a:gd name="connsiteX5" fmla="*/ 61121 w 78595"/>
            <a:gd name="connsiteY5" fmla="*/ 0 h 78610"/>
            <a:gd name="connsiteX6" fmla="*/ 54327 w 78595"/>
            <a:gd name="connsiteY6" fmla="*/ 37 h 78610"/>
            <a:gd name="connsiteX7" fmla="*/ 46954 w 78595"/>
            <a:gd name="connsiteY7" fmla="*/ 1582 h 78610"/>
            <a:gd name="connsiteX8" fmla="*/ 39287 w 78595"/>
            <a:gd name="connsiteY8" fmla="*/ 4578 h 78610"/>
            <a:gd name="connsiteX9" fmla="*/ 31621 w 78595"/>
            <a:gd name="connsiteY9" fmla="*/ 8909 h 78610"/>
            <a:gd name="connsiteX10" fmla="*/ 24250 w 78595"/>
            <a:gd name="connsiteY10" fmla="*/ 14406 h 78610"/>
            <a:gd name="connsiteX11" fmla="*/ 17457 w 78595"/>
            <a:gd name="connsiteY11" fmla="*/ 20861 h 78610"/>
            <a:gd name="connsiteX12" fmla="*/ 11503 w 78595"/>
            <a:gd name="connsiteY12" fmla="*/ 28026 h 78610"/>
            <a:gd name="connsiteX13" fmla="*/ 6617 w 78595"/>
            <a:gd name="connsiteY13" fmla="*/ 35623 h 78610"/>
            <a:gd name="connsiteX14" fmla="*/ 2987 w 78595"/>
            <a:gd name="connsiteY14" fmla="*/ 43361 h 78610"/>
            <a:gd name="connsiteX15" fmla="*/ 754 w 78595"/>
            <a:gd name="connsiteY15" fmla="*/ 50945 h 78610"/>
            <a:gd name="connsiteX16" fmla="*/ 0 w 78595"/>
            <a:gd name="connsiteY16" fmla="*/ 58081 h 78610"/>
            <a:gd name="connsiteX17" fmla="*/ 758 w 78595"/>
            <a:gd name="connsiteY17" fmla="*/ 64495 h 78610"/>
            <a:gd name="connsiteX18" fmla="*/ 2996 w 78595"/>
            <a:gd name="connsiteY18" fmla="*/ 69940 h 78610"/>
            <a:gd name="connsiteX19" fmla="*/ 6630 w 78595"/>
            <a:gd name="connsiteY19" fmla="*/ 74209 h 78610"/>
            <a:gd name="connsiteX20" fmla="*/ 11519 w 78595"/>
            <a:gd name="connsiteY20" fmla="*/ 77136 h 78610"/>
            <a:gd name="connsiteX21" fmla="*/ 17475 w 78595"/>
            <a:gd name="connsiteY21" fmla="*/ 78610 h 78610"/>
            <a:gd name="connsiteX22" fmla="*/ 24270 w 78595"/>
            <a:gd name="connsiteY22" fmla="*/ 78573 h 78610"/>
            <a:gd name="connsiteX23" fmla="*/ 31641 w 78595"/>
            <a:gd name="connsiteY23" fmla="*/ 77027 h 78610"/>
            <a:gd name="connsiteX24" fmla="*/ 39307 w 78595"/>
            <a:gd name="connsiteY24" fmla="*/ 74032 h 78610"/>
            <a:gd name="connsiteX25" fmla="*/ 46974 w 78595"/>
            <a:gd name="connsiteY25" fmla="*/ 69701 h 78610"/>
            <a:gd name="connsiteX26" fmla="*/ 54345 w 78595"/>
            <a:gd name="connsiteY26" fmla="*/ 64203 h 78610"/>
            <a:gd name="connsiteX27" fmla="*/ 61139 w 78595"/>
            <a:gd name="connsiteY27" fmla="*/ 57748 h 78610"/>
            <a:gd name="connsiteX28" fmla="*/ 67091 w 78595"/>
            <a:gd name="connsiteY28" fmla="*/ 50584 h 78610"/>
            <a:gd name="connsiteX29" fmla="*/ 71978 w 78595"/>
            <a:gd name="connsiteY29" fmla="*/ 42986 h 78610"/>
            <a:gd name="connsiteX30" fmla="*/ 75607 w 78595"/>
            <a:gd name="connsiteY30" fmla="*/ 35248 h 78610"/>
            <a:gd name="connsiteX31" fmla="*/ 77840 w 78595"/>
            <a:gd name="connsiteY31" fmla="*/ 27664 h 78610"/>
            <a:gd name="connsiteX32" fmla="*/ 78595 w 78595"/>
            <a:gd name="connsiteY32" fmla="*/ 20529 h 78610"/>
            <a:gd name="connsiteX0" fmla="*/ 78595 w 78595"/>
            <a:gd name="connsiteY0" fmla="*/ 20529 h 78610"/>
            <a:gd name="connsiteX1" fmla="*/ 77838 w 78595"/>
            <a:gd name="connsiteY1" fmla="*/ 14114 h 78610"/>
            <a:gd name="connsiteX2" fmla="*/ 75599 w 78595"/>
            <a:gd name="connsiteY2" fmla="*/ 8669 h 78610"/>
            <a:gd name="connsiteX3" fmla="*/ 71966 w 78595"/>
            <a:gd name="connsiteY3" fmla="*/ 4400 h 78610"/>
            <a:gd name="connsiteX4" fmla="*/ 67077 w 78595"/>
            <a:gd name="connsiteY4" fmla="*/ 1473 h 78610"/>
            <a:gd name="connsiteX5" fmla="*/ 61121 w 78595"/>
            <a:gd name="connsiteY5" fmla="*/ 0 h 78610"/>
            <a:gd name="connsiteX6" fmla="*/ 54327 w 78595"/>
            <a:gd name="connsiteY6" fmla="*/ 37 h 78610"/>
            <a:gd name="connsiteX7" fmla="*/ 46954 w 78595"/>
            <a:gd name="connsiteY7" fmla="*/ 1582 h 78610"/>
            <a:gd name="connsiteX8" fmla="*/ 39287 w 78595"/>
            <a:gd name="connsiteY8" fmla="*/ 4578 h 78610"/>
            <a:gd name="connsiteX9" fmla="*/ 31621 w 78595"/>
            <a:gd name="connsiteY9" fmla="*/ 8909 h 78610"/>
            <a:gd name="connsiteX10" fmla="*/ 24250 w 78595"/>
            <a:gd name="connsiteY10" fmla="*/ 14406 h 78610"/>
            <a:gd name="connsiteX11" fmla="*/ 17457 w 78595"/>
            <a:gd name="connsiteY11" fmla="*/ 20861 h 78610"/>
            <a:gd name="connsiteX12" fmla="*/ 11503 w 78595"/>
            <a:gd name="connsiteY12" fmla="*/ 28026 h 78610"/>
            <a:gd name="connsiteX13" fmla="*/ 6617 w 78595"/>
            <a:gd name="connsiteY13" fmla="*/ 35623 h 78610"/>
            <a:gd name="connsiteX14" fmla="*/ 2987 w 78595"/>
            <a:gd name="connsiteY14" fmla="*/ 43361 h 78610"/>
            <a:gd name="connsiteX15" fmla="*/ 754 w 78595"/>
            <a:gd name="connsiteY15" fmla="*/ 50945 h 78610"/>
            <a:gd name="connsiteX16" fmla="*/ 0 w 78595"/>
            <a:gd name="connsiteY16" fmla="*/ 58081 h 78610"/>
            <a:gd name="connsiteX17" fmla="*/ 758 w 78595"/>
            <a:gd name="connsiteY17" fmla="*/ 64495 h 78610"/>
            <a:gd name="connsiteX18" fmla="*/ 2996 w 78595"/>
            <a:gd name="connsiteY18" fmla="*/ 69940 h 78610"/>
            <a:gd name="connsiteX19" fmla="*/ 6630 w 78595"/>
            <a:gd name="connsiteY19" fmla="*/ 74209 h 78610"/>
            <a:gd name="connsiteX20" fmla="*/ 11519 w 78595"/>
            <a:gd name="connsiteY20" fmla="*/ 77136 h 78610"/>
            <a:gd name="connsiteX21" fmla="*/ 17475 w 78595"/>
            <a:gd name="connsiteY21" fmla="*/ 78610 h 78610"/>
            <a:gd name="connsiteX22" fmla="*/ 24270 w 78595"/>
            <a:gd name="connsiteY22" fmla="*/ 78573 h 78610"/>
            <a:gd name="connsiteX23" fmla="*/ 31641 w 78595"/>
            <a:gd name="connsiteY23" fmla="*/ 77027 h 78610"/>
            <a:gd name="connsiteX24" fmla="*/ 39307 w 78595"/>
            <a:gd name="connsiteY24" fmla="*/ 74032 h 78610"/>
            <a:gd name="connsiteX25" fmla="*/ 46974 w 78595"/>
            <a:gd name="connsiteY25" fmla="*/ 69701 h 78610"/>
            <a:gd name="connsiteX26" fmla="*/ 54345 w 78595"/>
            <a:gd name="connsiteY26" fmla="*/ 64203 h 78610"/>
            <a:gd name="connsiteX27" fmla="*/ 61139 w 78595"/>
            <a:gd name="connsiteY27" fmla="*/ 57748 h 78610"/>
            <a:gd name="connsiteX28" fmla="*/ 67091 w 78595"/>
            <a:gd name="connsiteY28" fmla="*/ 50584 h 78610"/>
            <a:gd name="connsiteX29" fmla="*/ 71978 w 78595"/>
            <a:gd name="connsiteY29" fmla="*/ 42986 h 78610"/>
            <a:gd name="connsiteX30" fmla="*/ 75607 w 78595"/>
            <a:gd name="connsiteY30" fmla="*/ 35248 h 78610"/>
            <a:gd name="connsiteX31" fmla="*/ 77840 w 78595"/>
            <a:gd name="connsiteY31" fmla="*/ 27664 h 78610"/>
            <a:gd name="connsiteX32" fmla="*/ 78595 w 78595"/>
            <a:gd name="connsiteY32" fmla="*/ 20529 h 7861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780"/>
            <a:gd name="connsiteX1" fmla="*/ 77838 w 78595"/>
            <a:gd name="connsiteY1" fmla="*/ 14284 h 78780"/>
            <a:gd name="connsiteX2" fmla="*/ 75599 w 78595"/>
            <a:gd name="connsiteY2" fmla="*/ 8839 h 78780"/>
            <a:gd name="connsiteX3" fmla="*/ 71966 w 78595"/>
            <a:gd name="connsiteY3" fmla="*/ 4570 h 78780"/>
            <a:gd name="connsiteX4" fmla="*/ 67077 w 78595"/>
            <a:gd name="connsiteY4" fmla="*/ 1643 h 78780"/>
            <a:gd name="connsiteX5" fmla="*/ 61121 w 78595"/>
            <a:gd name="connsiteY5" fmla="*/ 170 h 78780"/>
            <a:gd name="connsiteX6" fmla="*/ 54327 w 78595"/>
            <a:gd name="connsiteY6" fmla="*/ 207 h 78780"/>
            <a:gd name="connsiteX7" fmla="*/ 46954 w 78595"/>
            <a:gd name="connsiteY7" fmla="*/ 1752 h 78780"/>
            <a:gd name="connsiteX8" fmla="*/ 39287 w 78595"/>
            <a:gd name="connsiteY8" fmla="*/ 4748 h 78780"/>
            <a:gd name="connsiteX9" fmla="*/ 31621 w 78595"/>
            <a:gd name="connsiteY9" fmla="*/ 9079 h 78780"/>
            <a:gd name="connsiteX10" fmla="*/ 24250 w 78595"/>
            <a:gd name="connsiteY10" fmla="*/ 14576 h 78780"/>
            <a:gd name="connsiteX11" fmla="*/ 17457 w 78595"/>
            <a:gd name="connsiteY11" fmla="*/ 21031 h 78780"/>
            <a:gd name="connsiteX12" fmla="*/ 11503 w 78595"/>
            <a:gd name="connsiteY12" fmla="*/ 28196 h 78780"/>
            <a:gd name="connsiteX13" fmla="*/ 6617 w 78595"/>
            <a:gd name="connsiteY13" fmla="*/ 35793 h 78780"/>
            <a:gd name="connsiteX14" fmla="*/ 2987 w 78595"/>
            <a:gd name="connsiteY14" fmla="*/ 43531 h 78780"/>
            <a:gd name="connsiteX15" fmla="*/ 754 w 78595"/>
            <a:gd name="connsiteY15" fmla="*/ 51115 h 78780"/>
            <a:gd name="connsiteX16" fmla="*/ 0 w 78595"/>
            <a:gd name="connsiteY16" fmla="*/ 58251 h 78780"/>
            <a:gd name="connsiteX17" fmla="*/ 758 w 78595"/>
            <a:gd name="connsiteY17" fmla="*/ 64665 h 78780"/>
            <a:gd name="connsiteX18" fmla="*/ 2996 w 78595"/>
            <a:gd name="connsiteY18" fmla="*/ 70110 h 78780"/>
            <a:gd name="connsiteX19" fmla="*/ 6630 w 78595"/>
            <a:gd name="connsiteY19" fmla="*/ 74379 h 78780"/>
            <a:gd name="connsiteX20" fmla="*/ 11519 w 78595"/>
            <a:gd name="connsiteY20" fmla="*/ 77306 h 78780"/>
            <a:gd name="connsiteX21" fmla="*/ 17475 w 78595"/>
            <a:gd name="connsiteY21" fmla="*/ 78780 h 78780"/>
            <a:gd name="connsiteX22" fmla="*/ 24270 w 78595"/>
            <a:gd name="connsiteY22" fmla="*/ 78743 h 78780"/>
            <a:gd name="connsiteX23" fmla="*/ 31641 w 78595"/>
            <a:gd name="connsiteY23" fmla="*/ 77197 h 78780"/>
            <a:gd name="connsiteX24" fmla="*/ 39307 w 78595"/>
            <a:gd name="connsiteY24" fmla="*/ 74202 h 78780"/>
            <a:gd name="connsiteX25" fmla="*/ 46974 w 78595"/>
            <a:gd name="connsiteY25" fmla="*/ 69871 h 78780"/>
            <a:gd name="connsiteX26" fmla="*/ 54345 w 78595"/>
            <a:gd name="connsiteY26" fmla="*/ 64373 h 78780"/>
            <a:gd name="connsiteX27" fmla="*/ 61139 w 78595"/>
            <a:gd name="connsiteY27" fmla="*/ 57918 h 78780"/>
            <a:gd name="connsiteX28" fmla="*/ 67091 w 78595"/>
            <a:gd name="connsiteY28" fmla="*/ 50754 h 78780"/>
            <a:gd name="connsiteX29" fmla="*/ 71978 w 78595"/>
            <a:gd name="connsiteY29" fmla="*/ 43156 h 78780"/>
            <a:gd name="connsiteX30" fmla="*/ 75607 w 78595"/>
            <a:gd name="connsiteY30" fmla="*/ 35418 h 78780"/>
            <a:gd name="connsiteX31" fmla="*/ 77840 w 78595"/>
            <a:gd name="connsiteY31" fmla="*/ 27834 h 78780"/>
            <a:gd name="connsiteX32" fmla="*/ 78595 w 78595"/>
            <a:gd name="connsiteY32" fmla="*/ 20699 h 7878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  <a:gd name="connsiteX0" fmla="*/ 78595 w 78595"/>
            <a:gd name="connsiteY0" fmla="*/ 20699 h 78950"/>
            <a:gd name="connsiteX1" fmla="*/ 77838 w 78595"/>
            <a:gd name="connsiteY1" fmla="*/ 14284 h 78950"/>
            <a:gd name="connsiteX2" fmla="*/ 75599 w 78595"/>
            <a:gd name="connsiteY2" fmla="*/ 8839 h 78950"/>
            <a:gd name="connsiteX3" fmla="*/ 71966 w 78595"/>
            <a:gd name="connsiteY3" fmla="*/ 4570 h 78950"/>
            <a:gd name="connsiteX4" fmla="*/ 67077 w 78595"/>
            <a:gd name="connsiteY4" fmla="*/ 1643 h 78950"/>
            <a:gd name="connsiteX5" fmla="*/ 61121 w 78595"/>
            <a:gd name="connsiteY5" fmla="*/ 170 h 78950"/>
            <a:gd name="connsiteX6" fmla="*/ 54327 w 78595"/>
            <a:gd name="connsiteY6" fmla="*/ 207 h 78950"/>
            <a:gd name="connsiteX7" fmla="*/ 46954 w 78595"/>
            <a:gd name="connsiteY7" fmla="*/ 1752 h 78950"/>
            <a:gd name="connsiteX8" fmla="*/ 39287 w 78595"/>
            <a:gd name="connsiteY8" fmla="*/ 4748 h 78950"/>
            <a:gd name="connsiteX9" fmla="*/ 31621 w 78595"/>
            <a:gd name="connsiteY9" fmla="*/ 9079 h 78950"/>
            <a:gd name="connsiteX10" fmla="*/ 24250 w 78595"/>
            <a:gd name="connsiteY10" fmla="*/ 14576 h 78950"/>
            <a:gd name="connsiteX11" fmla="*/ 17457 w 78595"/>
            <a:gd name="connsiteY11" fmla="*/ 21031 h 78950"/>
            <a:gd name="connsiteX12" fmla="*/ 11503 w 78595"/>
            <a:gd name="connsiteY12" fmla="*/ 28196 h 78950"/>
            <a:gd name="connsiteX13" fmla="*/ 6617 w 78595"/>
            <a:gd name="connsiteY13" fmla="*/ 35793 h 78950"/>
            <a:gd name="connsiteX14" fmla="*/ 2987 w 78595"/>
            <a:gd name="connsiteY14" fmla="*/ 43531 h 78950"/>
            <a:gd name="connsiteX15" fmla="*/ 754 w 78595"/>
            <a:gd name="connsiteY15" fmla="*/ 51115 h 78950"/>
            <a:gd name="connsiteX16" fmla="*/ 0 w 78595"/>
            <a:gd name="connsiteY16" fmla="*/ 58251 h 78950"/>
            <a:gd name="connsiteX17" fmla="*/ 758 w 78595"/>
            <a:gd name="connsiteY17" fmla="*/ 64665 h 78950"/>
            <a:gd name="connsiteX18" fmla="*/ 2996 w 78595"/>
            <a:gd name="connsiteY18" fmla="*/ 70110 h 78950"/>
            <a:gd name="connsiteX19" fmla="*/ 6630 w 78595"/>
            <a:gd name="connsiteY19" fmla="*/ 74379 h 78950"/>
            <a:gd name="connsiteX20" fmla="*/ 11519 w 78595"/>
            <a:gd name="connsiteY20" fmla="*/ 77306 h 78950"/>
            <a:gd name="connsiteX21" fmla="*/ 17475 w 78595"/>
            <a:gd name="connsiteY21" fmla="*/ 78780 h 78950"/>
            <a:gd name="connsiteX22" fmla="*/ 24270 w 78595"/>
            <a:gd name="connsiteY22" fmla="*/ 78743 h 78950"/>
            <a:gd name="connsiteX23" fmla="*/ 31641 w 78595"/>
            <a:gd name="connsiteY23" fmla="*/ 77197 h 78950"/>
            <a:gd name="connsiteX24" fmla="*/ 39307 w 78595"/>
            <a:gd name="connsiteY24" fmla="*/ 74202 h 78950"/>
            <a:gd name="connsiteX25" fmla="*/ 46974 w 78595"/>
            <a:gd name="connsiteY25" fmla="*/ 69871 h 78950"/>
            <a:gd name="connsiteX26" fmla="*/ 54345 w 78595"/>
            <a:gd name="connsiteY26" fmla="*/ 64373 h 78950"/>
            <a:gd name="connsiteX27" fmla="*/ 61139 w 78595"/>
            <a:gd name="connsiteY27" fmla="*/ 57918 h 78950"/>
            <a:gd name="connsiteX28" fmla="*/ 67091 w 78595"/>
            <a:gd name="connsiteY28" fmla="*/ 50754 h 78950"/>
            <a:gd name="connsiteX29" fmla="*/ 71978 w 78595"/>
            <a:gd name="connsiteY29" fmla="*/ 43156 h 78950"/>
            <a:gd name="connsiteX30" fmla="*/ 75607 w 78595"/>
            <a:gd name="connsiteY30" fmla="*/ 35418 h 78950"/>
            <a:gd name="connsiteX31" fmla="*/ 77840 w 78595"/>
            <a:gd name="connsiteY31" fmla="*/ 27834 h 78950"/>
            <a:gd name="connsiteX32" fmla="*/ 78595 w 78595"/>
            <a:gd name="connsiteY32" fmla="*/ 20699 h 78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78595" h="78950">
              <a:moveTo>
                <a:pt x="78595" y="20699"/>
              </a:moveTo>
              <a:cubicBezTo>
                <a:pt x="78595" y="18441"/>
                <a:pt x="78337" y="16261"/>
                <a:pt x="77838" y="14284"/>
              </a:cubicBezTo>
              <a:cubicBezTo>
                <a:pt x="77339" y="12307"/>
                <a:pt x="76578" y="10458"/>
                <a:pt x="75599" y="8839"/>
              </a:cubicBezTo>
              <a:cubicBezTo>
                <a:pt x="74620" y="7220"/>
                <a:pt x="73386" y="5769"/>
                <a:pt x="71966" y="4570"/>
              </a:cubicBezTo>
              <a:cubicBezTo>
                <a:pt x="70546" y="3371"/>
                <a:pt x="68885" y="2376"/>
                <a:pt x="67077" y="1643"/>
              </a:cubicBezTo>
              <a:cubicBezTo>
                <a:pt x="65269" y="910"/>
                <a:pt x="63246" y="409"/>
                <a:pt x="61121" y="170"/>
              </a:cubicBezTo>
              <a:cubicBezTo>
                <a:pt x="58996" y="-69"/>
                <a:pt x="56688" y="-57"/>
                <a:pt x="54327" y="207"/>
              </a:cubicBezTo>
              <a:cubicBezTo>
                <a:pt x="51966" y="471"/>
                <a:pt x="49461" y="995"/>
                <a:pt x="46954" y="1752"/>
              </a:cubicBezTo>
              <a:cubicBezTo>
                <a:pt x="44447" y="2509"/>
                <a:pt x="41842" y="3527"/>
                <a:pt x="39287" y="4748"/>
              </a:cubicBezTo>
              <a:cubicBezTo>
                <a:pt x="36732" y="5969"/>
                <a:pt x="34127" y="7441"/>
                <a:pt x="31621" y="9079"/>
              </a:cubicBezTo>
              <a:cubicBezTo>
                <a:pt x="29115" y="10717"/>
                <a:pt x="26611" y="12584"/>
                <a:pt x="24250" y="14576"/>
              </a:cubicBezTo>
              <a:cubicBezTo>
                <a:pt x="21889" y="16568"/>
                <a:pt x="19581" y="18761"/>
                <a:pt x="17457" y="21031"/>
              </a:cubicBezTo>
              <a:cubicBezTo>
                <a:pt x="15333" y="23301"/>
                <a:pt x="13310" y="25736"/>
                <a:pt x="11503" y="28196"/>
              </a:cubicBezTo>
              <a:cubicBezTo>
                <a:pt x="9696" y="30656"/>
                <a:pt x="8036" y="33237"/>
                <a:pt x="6617" y="35793"/>
              </a:cubicBezTo>
              <a:cubicBezTo>
                <a:pt x="5198" y="38349"/>
                <a:pt x="3964" y="40977"/>
                <a:pt x="2987" y="43531"/>
              </a:cubicBezTo>
              <a:cubicBezTo>
                <a:pt x="2010" y="46085"/>
                <a:pt x="1252" y="48662"/>
                <a:pt x="754" y="51115"/>
              </a:cubicBezTo>
              <a:cubicBezTo>
                <a:pt x="256" y="53568"/>
                <a:pt x="-1" y="55993"/>
                <a:pt x="0" y="58251"/>
              </a:cubicBezTo>
              <a:cubicBezTo>
                <a:pt x="1" y="60509"/>
                <a:pt x="259" y="62688"/>
                <a:pt x="758" y="64665"/>
              </a:cubicBezTo>
              <a:cubicBezTo>
                <a:pt x="1257" y="66642"/>
                <a:pt x="2017" y="68491"/>
                <a:pt x="2996" y="70110"/>
              </a:cubicBezTo>
              <a:cubicBezTo>
                <a:pt x="3975" y="71729"/>
                <a:pt x="5210" y="73180"/>
                <a:pt x="6630" y="74379"/>
              </a:cubicBezTo>
              <a:cubicBezTo>
                <a:pt x="8051" y="75578"/>
                <a:pt x="9712" y="76573"/>
                <a:pt x="11519" y="77306"/>
              </a:cubicBezTo>
              <a:cubicBezTo>
                <a:pt x="13326" y="78039"/>
                <a:pt x="15350" y="78541"/>
                <a:pt x="17475" y="78780"/>
              </a:cubicBezTo>
              <a:cubicBezTo>
                <a:pt x="19600" y="79019"/>
                <a:pt x="21909" y="79007"/>
                <a:pt x="24270" y="78743"/>
              </a:cubicBezTo>
              <a:cubicBezTo>
                <a:pt x="26631" y="78479"/>
                <a:pt x="29135" y="77954"/>
                <a:pt x="31641" y="77197"/>
              </a:cubicBezTo>
              <a:cubicBezTo>
                <a:pt x="34147" y="76440"/>
                <a:pt x="36752" y="75423"/>
                <a:pt x="39307" y="74202"/>
              </a:cubicBezTo>
              <a:cubicBezTo>
                <a:pt x="41863" y="72981"/>
                <a:pt x="44468" y="71509"/>
                <a:pt x="46974" y="69871"/>
              </a:cubicBezTo>
              <a:cubicBezTo>
                <a:pt x="49480" y="68233"/>
                <a:pt x="51984" y="66365"/>
                <a:pt x="54345" y="64373"/>
              </a:cubicBezTo>
              <a:cubicBezTo>
                <a:pt x="56706" y="62381"/>
                <a:pt x="59015" y="60188"/>
                <a:pt x="61139" y="57918"/>
              </a:cubicBezTo>
              <a:cubicBezTo>
                <a:pt x="63263" y="55648"/>
                <a:pt x="65285" y="53214"/>
                <a:pt x="67091" y="50754"/>
              </a:cubicBezTo>
              <a:cubicBezTo>
                <a:pt x="68897" y="48294"/>
                <a:pt x="70559" y="45712"/>
                <a:pt x="71978" y="43156"/>
              </a:cubicBezTo>
              <a:cubicBezTo>
                <a:pt x="73397" y="40600"/>
                <a:pt x="74630" y="37972"/>
                <a:pt x="75607" y="35418"/>
              </a:cubicBezTo>
              <a:cubicBezTo>
                <a:pt x="76584" y="32864"/>
                <a:pt x="77342" y="30287"/>
                <a:pt x="77840" y="27834"/>
              </a:cubicBezTo>
              <a:cubicBezTo>
                <a:pt x="78338" y="25381"/>
                <a:pt x="78595" y="22957"/>
                <a:pt x="78595" y="20699"/>
              </a:cubicBez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0.60742</cdr:x>
      <cdr:y>0.57881</cdr:y>
    </cdr:from>
    <cdr:to>
      <cdr:x>0.61525</cdr:x>
      <cdr:y>0.59237</cdr:y>
    </cdr:to>
    <cdr:sp macro="" textlink="">
      <cdr:nvSpPr>
        <cdr:cNvPr id="5" name="PlotDat5_7|2~34_0">
          <a:extLst xmlns:a="http://schemas.openxmlformats.org/drawingml/2006/main">
            <a:ext uri="{FF2B5EF4-FFF2-40B4-BE49-F238E27FC236}">
              <a16:creationId xmlns:a16="http://schemas.microsoft.com/office/drawing/2014/main" id="{AAADCBF7-61AD-4407-AE8A-15CDD9493B26}"/>
            </a:ext>
          </a:extLst>
        </cdr:cNvPr>
        <cdr:cNvSpPr/>
      </cdr:nvSpPr>
      <cdr:spPr>
        <a:xfrm xmlns:a="http://schemas.openxmlformats.org/drawingml/2006/main">
          <a:off x="5860945" y="3482705"/>
          <a:ext cx="75558" cy="81617"/>
        </a:xfrm>
        <a:custGeom xmlns:a="http://schemas.openxmlformats.org/drawingml/2006/main">
          <a:avLst/>
          <a:gdLst>
            <a:gd name="connsiteX0" fmla="*/ 75558 w 75558"/>
            <a:gd name="connsiteY0" fmla="*/ 21406 h 81233"/>
            <a:gd name="connsiteX1" fmla="*/ 74831 w 75558"/>
            <a:gd name="connsiteY1" fmla="*/ 14751 h 81233"/>
            <a:gd name="connsiteX2" fmla="*/ 72678 w 75558"/>
            <a:gd name="connsiteY2" fmla="*/ 9090 h 81233"/>
            <a:gd name="connsiteX3" fmla="*/ 69184 w 75558"/>
            <a:gd name="connsiteY3" fmla="*/ 4640 h 81233"/>
            <a:gd name="connsiteX4" fmla="*/ 64484 w 75558"/>
            <a:gd name="connsiteY4" fmla="*/ 1573 h 81233"/>
            <a:gd name="connsiteX5" fmla="*/ 58757 w 75558"/>
            <a:gd name="connsiteY5" fmla="*/ 6 h 81233"/>
            <a:gd name="connsiteX6" fmla="*/ 52225 w 75558"/>
            <a:gd name="connsiteY6" fmla="*/ 0 h 81233"/>
            <a:gd name="connsiteX7" fmla="*/ 45136 w 75558"/>
            <a:gd name="connsiteY7" fmla="*/ 1554 h 81233"/>
            <a:gd name="connsiteX8" fmla="*/ 37768 w 75558"/>
            <a:gd name="connsiteY8" fmla="*/ 4610 h 81233"/>
            <a:gd name="connsiteX9" fmla="*/ 30397 w 75558"/>
            <a:gd name="connsiteY9" fmla="*/ 9050 h 81233"/>
            <a:gd name="connsiteX10" fmla="*/ 23311 w 75558"/>
            <a:gd name="connsiteY10" fmla="*/ 14702 h 81233"/>
            <a:gd name="connsiteX11" fmla="*/ 16778 w 75558"/>
            <a:gd name="connsiteY11" fmla="*/ 21351 h 81233"/>
            <a:gd name="connsiteX12" fmla="*/ 11056 w 75558"/>
            <a:gd name="connsiteY12" fmla="*/ 28740 h 81233"/>
            <a:gd name="connsiteX13" fmla="*/ 6358 w 75558"/>
            <a:gd name="connsiteY13" fmla="*/ 36585 h 81233"/>
            <a:gd name="connsiteX14" fmla="*/ 2871 w 75558"/>
            <a:gd name="connsiteY14" fmla="*/ 44584 h 81233"/>
            <a:gd name="connsiteX15" fmla="*/ 722 w 75558"/>
            <a:gd name="connsiteY15" fmla="*/ 52432 h 81233"/>
            <a:gd name="connsiteX16" fmla="*/ 0 w 75558"/>
            <a:gd name="connsiteY16" fmla="*/ 59826 h 81233"/>
            <a:gd name="connsiteX17" fmla="*/ 727 w 75558"/>
            <a:gd name="connsiteY17" fmla="*/ 66481 h 81233"/>
            <a:gd name="connsiteX18" fmla="*/ 2880 w 75558"/>
            <a:gd name="connsiteY18" fmla="*/ 72143 h 81233"/>
            <a:gd name="connsiteX19" fmla="*/ 6372 w 75558"/>
            <a:gd name="connsiteY19" fmla="*/ 76592 h 81233"/>
            <a:gd name="connsiteX20" fmla="*/ 11074 w 75558"/>
            <a:gd name="connsiteY20" fmla="*/ 79661 h 81233"/>
            <a:gd name="connsiteX21" fmla="*/ 16799 w 75558"/>
            <a:gd name="connsiteY21" fmla="*/ 81227 h 81233"/>
            <a:gd name="connsiteX22" fmla="*/ 23331 w 75558"/>
            <a:gd name="connsiteY22" fmla="*/ 81233 h 81233"/>
            <a:gd name="connsiteX23" fmla="*/ 30419 w 75558"/>
            <a:gd name="connsiteY23" fmla="*/ 79678 h 81233"/>
            <a:gd name="connsiteX24" fmla="*/ 37790 w 75558"/>
            <a:gd name="connsiteY24" fmla="*/ 76623 h 81233"/>
            <a:gd name="connsiteX25" fmla="*/ 45161 w 75558"/>
            <a:gd name="connsiteY25" fmla="*/ 72184 h 81233"/>
            <a:gd name="connsiteX26" fmla="*/ 52247 w 75558"/>
            <a:gd name="connsiteY26" fmla="*/ 66531 h 81233"/>
            <a:gd name="connsiteX27" fmla="*/ 58777 w 75558"/>
            <a:gd name="connsiteY27" fmla="*/ 59882 h 81233"/>
            <a:gd name="connsiteX28" fmla="*/ 64502 w 75558"/>
            <a:gd name="connsiteY28" fmla="*/ 52494 h 81233"/>
            <a:gd name="connsiteX29" fmla="*/ 69197 w 75558"/>
            <a:gd name="connsiteY29" fmla="*/ 44649 h 81233"/>
            <a:gd name="connsiteX30" fmla="*/ 72687 w 75558"/>
            <a:gd name="connsiteY30" fmla="*/ 36648 h 81233"/>
            <a:gd name="connsiteX31" fmla="*/ 74835 w 75558"/>
            <a:gd name="connsiteY31" fmla="*/ 28800 h 81233"/>
            <a:gd name="connsiteX32" fmla="*/ 75558 w 75558"/>
            <a:gd name="connsiteY32" fmla="*/ 21406 h 81233"/>
            <a:gd name="connsiteX0" fmla="*/ 75558 w 75558"/>
            <a:gd name="connsiteY0" fmla="*/ 21406 h 81233"/>
            <a:gd name="connsiteX1" fmla="*/ 74831 w 75558"/>
            <a:gd name="connsiteY1" fmla="*/ 14751 h 81233"/>
            <a:gd name="connsiteX2" fmla="*/ 72678 w 75558"/>
            <a:gd name="connsiteY2" fmla="*/ 9090 h 81233"/>
            <a:gd name="connsiteX3" fmla="*/ 69184 w 75558"/>
            <a:gd name="connsiteY3" fmla="*/ 4640 h 81233"/>
            <a:gd name="connsiteX4" fmla="*/ 64484 w 75558"/>
            <a:gd name="connsiteY4" fmla="*/ 1573 h 81233"/>
            <a:gd name="connsiteX5" fmla="*/ 58757 w 75558"/>
            <a:gd name="connsiteY5" fmla="*/ 6 h 81233"/>
            <a:gd name="connsiteX6" fmla="*/ 52225 w 75558"/>
            <a:gd name="connsiteY6" fmla="*/ 0 h 81233"/>
            <a:gd name="connsiteX7" fmla="*/ 45136 w 75558"/>
            <a:gd name="connsiteY7" fmla="*/ 1554 h 81233"/>
            <a:gd name="connsiteX8" fmla="*/ 37768 w 75558"/>
            <a:gd name="connsiteY8" fmla="*/ 4610 h 81233"/>
            <a:gd name="connsiteX9" fmla="*/ 30397 w 75558"/>
            <a:gd name="connsiteY9" fmla="*/ 9050 h 81233"/>
            <a:gd name="connsiteX10" fmla="*/ 23311 w 75558"/>
            <a:gd name="connsiteY10" fmla="*/ 14702 h 81233"/>
            <a:gd name="connsiteX11" fmla="*/ 16778 w 75558"/>
            <a:gd name="connsiteY11" fmla="*/ 21351 h 81233"/>
            <a:gd name="connsiteX12" fmla="*/ 11056 w 75558"/>
            <a:gd name="connsiteY12" fmla="*/ 28740 h 81233"/>
            <a:gd name="connsiteX13" fmla="*/ 6358 w 75558"/>
            <a:gd name="connsiteY13" fmla="*/ 36585 h 81233"/>
            <a:gd name="connsiteX14" fmla="*/ 2871 w 75558"/>
            <a:gd name="connsiteY14" fmla="*/ 44584 h 81233"/>
            <a:gd name="connsiteX15" fmla="*/ 722 w 75558"/>
            <a:gd name="connsiteY15" fmla="*/ 52432 h 81233"/>
            <a:gd name="connsiteX16" fmla="*/ 0 w 75558"/>
            <a:gd name="connsiteY16" fmla="*/ 59826 h 81233"/>
            <a:gd name="connsiteX17" fmla="*/ 727 w 75558"/>
            <a:gd name="connsiteY17" fmla="*/ 66481 h 81233"/>
            <a:gd name="connsiteX18" fmla="*/ 2880 w 75558"/>
            <a:gd name="connsiteY18" fmla="*/ 72143 h 81233"/>
            <a:gd name="connsiteX19" fmla="*/ 6372 w 75558"/>
            <a:gd name="connsiteY19" fmla="*/ 76592 h 81233"/>
            <a:gd name="connsiteX20" fmla="*/ 11074 w 75558"/>
            <a:gd name="connsiteY20" fmla="*/ 79661 h 81233"/>
            <a:gd name="connsiteX21" fmla="*/ 16799 w 75558"/>
            <a:gd name="connsiteY21" fmla="*/ 81227 h 81233"/>
            <a:gd name="connsiteX22" fmla="*/ 23331 w 75558"/>
            <a:gd name="connsiteY22" fmla="*/ 81233 h 81233"/>
            <a:gd name="connsiteX23" fmla="*/ 30419 w 75558"/>
            <a:gd name="connsiteY23" fmla="*/ 79678 h 81233"/>
            <a:gd name="connsiteX24" fmla="*/ 37790 w 75558"/>
            <a:gd name="connsiteY24" fmla="*/ 76623 h 81233"/>
            <a:gd name="connsiteX25" fmla="*/ 45161 w 75558"/>
            <a:gd name="connsiteY25" fmla="*/ 72184 h 81233"/>
            <a:gd name="connsiteX26" fmla="*/ 52247 w 75558"/>
            <a:gd name="connsiteY26" fmla="*/ 66531 h 81233"/>
            <a:gd name="connsiteX27" fmla="*/ 58777 w 75558"/>
            <a:gd name="connsiteY27" fmla="*/ 59882 h 81233"/>
            <a:gd name="connsiteX28" fmla="*/ 64502 w 75558"/>
            <a:gd name="connsiteY28" fmla="*/ 52494 h 81233"/>
            <a:gd name="connsiteX29" fmla="*/ 69197 w 75558"/>
            <a:gd name="connsiteY29" fmla="*/ 44649 h 81233"/>
            <a:gd name="connsiteX30" fmla="*/ 72687 w 75558"/>
            <a:gd name="connsiteY30" fmla="*/ 36648 h 81233"/>
            <a:gd name="connsiteX31" fmla="*/ 74835 w 75558"/>
            <a:gd name="connsiteY31" fmla="*/ 28800 h 81233"/>
            <a:gd name="connsiteX32" fmla="*/ 75558 w 75558"/>
            <a:gd name="connsiteY32" fmla="*/ 21406 h 81233"/>
            <a:gd name="connsiteX0" fmla="*/ 75558 w 75558"/>
            <a:gd name="connsiteY0" fmla="*/ 21406 h 81233"/>
            <a:gd name="connsiteX1" fmla="*/ 74831 w 75558"/>
            <a:gd name="connsiteY1" fmla="*/ 14751 h 81233"/>
            <a:gd name="connsiteX2" fmla="*/ 72678 w 75558"/>
            <a:gd name="connsiteY2" fmla="*/ 9090 h 81233"/>
            <a:gd name="connsiteX3" fmla="*/ 69184 w 75558"/>
            <a:gd name="connsiteY3" fmla="*/ 4640 h 81233"/>
            <a:gd name="connsiteX4" fmla="*/ 64484 w 75558"/>
            <a:gd name="connsiteY4" fmla="*/ 1573 h 81233"/>
            <a:gd name="connsiteX5" fmla="*/ 58757 w 75558"/>
            <a:gd name="connsiteY5" fmla="*/ 6 h 81233"/>
            <a:gd name="connsiteX6" fmla="*/ 52225 w 75558"/>
            <a:gd name="connsiteY6" fmla="*/ 0 h 81233"/>
            <a:gd name="connsiteX7" fmla="*/ 45136 w 75558"/>
            <a:gd name="connsiteY7" fmla="*/ 1554 h 81233"/>
            <a:gd name="connsiteX8" fmla="*/ 37768 w 75558"/>
            <a:gd name="connsiteY8" fmla="*/ 4610 h 81233"/>
            <a:gd name="connsiteX9" fmla="*/ 30397 w 75558"/>
            <a:gd name="connsiteY9" fmla="*/ 9050 h 81233"/>
            <a:gd name="connsiteX10" fmla="*/ 23311 w 75558"/>
            <a:gd name="connsiteY10" fmla="*/ 14702 h 81233"/>
            <a:gd name="connsiteX11" fmla="*/ 16778 w 75558"/>
            <a:gd name="connsiteY11" fmla="*/ 21351 h 81233"/>
            <a:gd name="connsiteX12" fmla="*/ 11056 w 75558"/>
            <a:gd name="connsiteY12" fmla="*/ 28740 h 81233"/>
            <a:gd name="connsiteX13" fmla="*/ 6358 w 75558"/>
            <a:gd name="connsiteY13" fmla="*/ 36585 h 81233"/>
            <a:gd name="connsiteX14" fmla="*/ 2871 w 75558"/>
            <a:gd name="connsiteY14" fmla="*/ 44584 h 81233"/>
            <a:gd name="connsiteX15" fmla="*/ 722 w 75558"/>
            <a:gd name="connsiteY15" fmla="*/ 52432 h 81233"/>
            <a:gd name="connsiteX16" fmla="*/ 0 w 75558"/>
            <a:gd name="connsiteY16" fmla="*/ 59826 h 81233"/>
            <a:gd name="connsiteX17" fmla="*/ 727 w 75558"/>
            <a:gd name="connsiteY17" fmla="*/ 66481 h 81233"/>
            <a:gd name="connsiteX18" fmla="*/ 2880 w 75558"/>
            <a:gd name="connsiteY18" fmla="*/ 72143 h 81233"/>
            <a:gd name="connsiteX19" fmla="*/ 6372 w 75558"/>
            <a:gd name="connsiteY19" fmla="*/ 76592 h 81233"/>
            <a:gd name="connsiteX20" fmla="*/ 11074 w 75558"/>
            <a:gd name="connsiteY20" fmla="*/ 79661 h 81233"/>
            <a:gd name="connsiteX21" fmla="*/ 16799 w 75558"/>
            <a:gd name="connsiteY21" fmla="*/ 81227 h 81233"/>
            <a:gd name="connsiteX22" fmla="*/ 23331 w 75558"/>
            <a:gd name="connsiteY22" fmla="*/ 81233 h 81233"/>
            <a:gd name="connsiteX23" fmla="*/ 30419 w 75558"/>
            <a:gd name="connsiteY23" fmla="*/ 79678 h 81233"/>
            <a:gd name="connsiteX24" fmla="*/ 37790 w 75558"/>
            <a:gd name="connsiteY24" fmla="*/ 76623 h 81233"/>
            <a:gd name="connsiteX25" fmla="*/ 45161 w 75558"/>
            <a:gd name="connsiteY25" fmla="*/ 72184 h 81233"/>
            <a:gd name="connsiteX26" fmla="*/ 52247 w 75558"/>
            <a:gd name="connsiteY26" fmla="*/ 66531 h 81233"/>
            <a:gd name="connsiteX27" fmla="*/ 58777 w 75558"/>
            <a:gd name="connsiteY27" fmla="*/ 59882 h 81233"/>
            <a:gd name="connsiteX28" fmla="*/ 64502 w 75558"/>
            <a:gd name="connsiteY28" fmla="*/ 52494 h 81233"/>
            <a:gd name="connsiteX29" fmla="*/ 69197 w 75558"/>
            <a:gd name="connsiteY29" fmla="*/ 44649 h 81233"/>
            <a:gd name="connsiteX30" fmla="*/ 72687 w 75558"/>
            <a:gd name="connsiteY30" fmla="*/ 36648 h 81233"/>
            <a:gd name="connsiteX31" fmla="*/ 74835 w 75558"/>
            <a:gd name="connsiteY31" fmla="*/ 28800 h 81233"/>
            <a:gd name="connsiteX32" fmla="*/ 75558 w 75558"/>
            <a:gd name="connsiteY32" fmla="*/ 21406 h 81233"/>
            <a:gd name="connsiteX0" fmla="*/ 75558 w 75558"/>
            <a:gd name="connsiteY0" fmla="*/ 21406 h 81233"/>
            <a:gd name="connsiteX1" fmla="*/ 74831 w 75558"/>
            <a:gd name="connsiteY1" fmla="*/ 14751 h 81233"/>
            <a:gd name="connsiteX2" fmla="*/ 72678 w 75558"/>
            <a:gd name="connsiteY2" fmla="*/ 9090 h 81233"/>
            <a:gd name="connsiteX3" fmla="*/ 69184 w 75558"/>
            <a:gd name="connsiteY3" fmla="*/ 4640 h 81233"/>
            <a:gd name="connsiteX4" fmla="*/ 64484 w 75558"/>
            <a:gd name="connsiteY4" fmla="*/ 1573 h 81233"/>
            <a:gd name="connsiteX5" fmla="*/ 58757 w 75558"/>
            <a:gd name="connsiteY5" fmla="*/ 6 h 81233"/>
            <a:gd name="connsiteX6" fmla="*/ 52225 w 75558"/>
            <a:gd name="connsiteY6" fmla="*/ 0 h 81233"/>
            <a:gd name="connsiteX7" fmla="*/ 45136 w 75558"/>
            <a:gd name="connsiteY7" fmla="*/ 1554 h 81233"/>
            <a:gd name="connsiteX8" fmla="*/ 37768 w 75558"/>
            <a:gd name="connsiteY8" fmla="*/ 4610 h 81233"/>
            <a:gd name="connsiteX9" fmla="*/ 30397 w 75558"/>
            <a:gd name="connsiteY9" fmla="*/ 9050 h 81233"/>
            <a:gd name="connsiteX10" fmla="*/ 23311 w 75558"/>
            <a:gd name="connsiteY10" fmla="*/ 14702 h 81233"/>
            <a:gd name="connsiteX11" fmla="*/ 16778 w 75558"/>
            <a:gd name="connsiteY11" fmla="*/ 21351 h 81233"/>
            <a:gd name="connsiteX12" fmla="*/ 11056 w 75558"/>
            <a:gd name="connsiteY12" fmla="*/ 28740 h 81233"/>
            <a:gd name="connsiteX13" fmla="*/ 6358 w 75558"/>
            <a:gd name="connsiteY13" fmla="*/ 36585 h 81233"/>
            <a:gd name="connsiteX14" fmla="*/ 2871 w 75558"/>
            <a:gd name="connsiteY14" fmla="*/ 44584 h 81233"/>
            <a:gd name="connsiteX15" fmla="*/ 722 w 75558"/>
            <a:gd name="connsiteY15" fmla="*/ 52432 h 81233"/>
            <a:gd name="connsiteX16" fmla="*/ 0 w 75558"/>
            <a:gd name="connsiteY16" fmla="*/ 59826 h 81233"/>
            <a:gd name="connsiteX17" fmla="*/ 727 w 75558"/>
            <a:gd name="connsiteY17" fmla="*/ 66481 h 81233"/>
            <a:gd name="connsiteX18" fmla="*/ 2880 w 75558"/>
            <a:gd name="connsiteY18" fmla="*/ 72143 h 81233"/>
            <a:gd name="connsiteX19" fmla="*/ 6372 w 75558"/>
            <a:gd name="connsiteY19" fmla="*/ 76592 h 81233"/>
            <a:gd name="connsiteX20" fmla="*/ 11074 w 75558"/>
            <a:gd name="connsiteY20" fmla="*/ 79661 h 81233"/>
            <a:gd name="connsiteX21" fmla="*/ 16799 w 75558"/>
            <a:gd name="connsiteY21" fmla="*/ 81227 h 81233"/>
            <a:gd name="connsiteX22" fmla="*/ 23331 w 75558"/>
            <a:gd name="connsiteY22" fmla="*/ 81233 h 81233"/>
            <a:gd name="connsiteX23" fmla="*/ 30419 w 75558"/>
            <a:gd name="connsiteY23" fmla="*/ 79678 h 81233"/>
            <a:gd name="connsiteX24" fmla="*/ 37790 w 75558"/>
            <a:gd name="connsiteY24" fmla="*/ 76623 h 81233"/>
            <a:gd name="connsiteX25" fmla="*/ 45161 w 75558"/>
            <a:gd name="connsiteY25" fmla="*/ 72184 h 81233"/>
            <a:gd name="connsiteX26" fmla="*/ 52247 w 75558"/>
            <a:gd name="connsiteY26" fmla="*/ 66531 h 81233"/>
            <a:gd name="connsiteX27" fmla="*/ 58777 w 75558"/>
            <a:gd name="connsiteY27" fmla="*/ 59882 h 81233"/>
            <a:gd name="connsiteX28" fmla="*/ 64502 w 75558"/>
            <a:gd name="connsiteY28" fmla="*/ 52494 h 81233"/>
            <a:gd name="connsiteX29" fmla="*/ 69197 w 75558"/>
            <a:gd name="connsiteY29" fmla="*/ 44649 h 81233"/>
            <a:gd name="connsiteX30" fmla="*/ 72687 w 75558"/>
            <a:gd name="connsiteY30" fmla="*/ 36648 h 81233"/>
            <a:gd name="connsiteX31" fmla="*/ 74835 w 75558"/>
            <a:gd name="connsiteY31" fmla="*/ 28800 h 81233"/>
            <a:gd name="connsiteX32" fmla="*/ 75558 w 75558"/>
            <a:gd name="connsiteY32" fmla="*/ 21406 h 81233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425"/>
            <a:gd name="connsiteX1" fmla="*/ 74831 w 75558"/>
            <a:gd name="connsiteY1" fmla="*/ 14943 h 81425"/>
            <a:gd name="connsiteX2" fmla="*/ 72678 w 75558"/>
            <a:gd name="connsiteY2" fmla="*/ 9282 h 81425"/>
            <a:gd name="connsiteX3" fmla="*/ 69184 w 75558"/>
            <a:gd name="connsiteY3" fmla="*/ 4832 h 81425"/>
            <a:gd name="connsiteX4" fmla="*/ 64484 w 75558"/>
            <a:gd name="connsiteY4" fmla="*/ 1765 h 81425"/>
            <a:gd name="connsiteX5" fmla="*/ 58757 w 75558"/>
            <a:gd name="connsiteY5" fmla="*/ 198 h 81425"/>
            <a:gd name="connsiteX6" fmla="*/ 52225 w 75558"/>
            <a:gd name="connsiteY6" fmla="*/ 192 h 81425"/>
            <a:gd name="connsiteX7" fmla="*/ 45136 w 75558"/>
            <a:gd name="connsiteY7" fmla="*/ 1746 h 81425"/>
            <a:gd name="connsiteX8" fmla="*/ 37768 w 75558"/>
            <a:gd name="connsiteY8" fmla="*/ 4802 h 81425"/>
            <a:gd name="connsiteX9" fmla="*/ 30397 w 75558"/>
            <a:gd name="connsiteY9" fmla="*/ 9242 h 81425"/>
            <a:gd name="connsiteX10" fmla="*/ 23311 w 75558"/>
            <a:gd name="connsiteY10" fmla="*/ 14894 h 81425"/>
            <a:gd name="connsiteX11" fmla="*/ 16778 w 75558"/>
            <a:gd name="connsiteY11" fmla="*/ 21543 h 81425"/>
            <a:gd name="connsiteX12" fmla="*/ 11056 w 75558"/>
            <a:gd name="connsiteY12" fmla="*/ 28932 h 81425"/>
            <a:gd name="connsiteX13" fmla="*/ 6358 w 75558"/>
            <a:gd name="connsiteY13" fmla="*/ 36777 h 81425"/>
            <a:gd name="connsiteX14" fmla="*/ 2871 w 75558"/>
            <a:gd name="connsiteY14" fmla="*/ 44776 h 81425"/>
            <a:gd name="connsiteX15" fmla="*/ 722 w 75558"/>
            <a:gd name="connsiteY15" fmla="*/ 52624 h 81425"/>
            <a:gd name="connsiteX16" fmla="*/ 0 w 75558"/>
            <a:gd name="connsiteY16" fmla="*/ 60018 h 81425"/>
            <a:gd name="connsiteX17" fmla="*/ 727 w 75558"/>
            <a:gd name="connsiteY17" fmla="*/ 66673 h 81425"/>
            <a:gd name="connsiteX18" fmla="*/ 2880 w 75558"/>
            <a:gd name="connsiteY18" fmla="*/ 72335 h 81425"/>
            <a:gd name="connsiteX19" fmla="*/ 6372 w 75558"/>
            <a:gd name="connsiteY19" fmla="*/ 76784 h 81425"/>
            <a:gd name="connsiteX20" fmla="*/ 11074 w 75558"/>
            <a:gd name="connsiteY20" fmla="*/ 79853 h 81425"/>
            <a:gd name="connsiteX21" fmla="*/ 16799 w 75558"/>
            <a:gd name="connsiteY21" fmla="*/ 81419 h 81425"/>
            <a:gd name="connsiteX22" fmla="*/ 23331 w 75558"/>
            <a:gd name="connsiteY22" fmla="*/ 81425 h 81425"/>
            <a:gd name="connsiteX23" fmla="*/ 30419 w 75558"/>
            <a:gd name="connsiteY23" fmla="*/ 79870 h 81425"/>
            <a:gd name="connsiteX24" fmla="*/ 37790 w 75558"/>
            <a:gd name="connsiteY24" fmla="*/ 76815 h 81425"/>
            <a:gd name="connsiteX25" fmla="*/ 45161 w 75558"/>
            <a:gd name="connsiteY25" fmla="*/ 72376 h 81425"/>
            <a:gd name="connsiteX26" fmla="*/ 52247 w 75558"/>
            <a:gd name="connsiteY26" fmla="*/ 66723 h 81425"/>
            <a:gd name="connsiteX27" fmla="*/ 58777 w 75558"/>
            <a:gd name="connsiteY27" fmla="*/ 60074 h 81425"/>
            <a:gd name="connsiteX28" fmla="*/ 64502 w 75558"/>
            <a:gd name="connsiteY28" fmla="*/ 52686 h 81425"/>
            <a:gd name="connsiteX29" fmla="*/ 69197 w 75558"/>
            <a:gd name="connsiteY29" fmla="*/ 44841 h 81425"/>
            <a:gd name="connsiteX30" fmla="*/ 72687 w 75558"/>
            <a:gd name="connsiteY30" fmla="*/ 36840 h 81425"/>
            <a:gd name="connsiteX31" fmla="*/ 74835 w 75558"/>
            <a:gd name="connsiteY31" fmla="*/ 28992 h 81425"/>
            <a:gd name="connsiteX32" fmla="*/ 75558 w 75558"/>
            <a:gd name="connsiteY32" fmla="*/ 21598 h 81425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  <a:gd name="connsiteX0" fmla="*/ 75558 w 75558"/>
            <a:gd name="connsiteY0" fmla="*/ 21598 h 81617"/>
            <a:gd name="connsiteX1" fmla="*/ 74831 w 75558"/>
            <a:gd name="connsiteY1" fmla="*/ 14943 h 81617"/>
            <a:gd name="connsiteX2" fmla="*/ 72678 w 75558"/>
            <a:gd name="connsiteY2" fmla="*/ 9282 h 81617"/>
            <a:gd name="connsiteX3" fmla="*/ 69184 w 75558"/>
            <a:gd name="connsiteY3" fmla="*/ 4832 h 81617"/>
            <a:gd name="connsiteX4" fmla="*/ 64484 w 75558"/>
            <a:gd name="connsiteY4" fmla="*/ 1765 h 81617"/>
            <a:gd name="connsiteX5" fmla="*/ 58757 w 75558"/>
            <a:gd name="connsiteY5" fmla="*/ 198 h 81617"/>
            <a:gd name="connsiteX6" fmla="*/ 52225 w 75558"/>
            <a:gd name="connsiteY6" fmla="*/ 192 h 81617"/>
            <a:gd name="connsiteX7" fmla="*/ 45136 w 75558"/>
            <a:gd name="connsiteY7" fmla="*/ 1746 h 81617"/>
            <a:gd name="connsiteX8" fmla="*/ 37768 w 75558"/>
            <a:gd name="connsiteY8" fmla="*/ 4802 h 81617"/>
            <a:gd name="connsiteX9" fmla="*/ 30397 w 75558"/>
            <a:gd name="connsiteY9" fmla="*/ 9242 h 81617"/>
            <a:gd name="connsiteX10" fmla="*/ 23311 w 75558"/>
            <a:gd name="connsiteY10" fmla="*/ 14894 h 81617"/>
            <a:gd name="connsiteX11" fmla="*/ 16778 w 75558"/>
            <a:gd name="connsiteY11" fmla="*/ 21543 h 81617"/>
            <a:gd name="connsiteX12" fmla="*/ 11056 w 75558"/>
            <a:gd name="connsiteY12" fmla="*/ 28932 h 81617"/>
            <a:gd name="connsiteX13" fmla="*/ 6358 w 75558"/>
            <a:gd name="connsiteY13" fmla="*/ 36777 h 81617"/>
            <a:gd name="connsiteX14" fmla="*/ 2871 w 75558"/>
            <a:gd name="connsiteY14" fmla="*/ 44776 h 81617"/>
            <a:gd name="connsiteX15" fmla="*/ 722 w 75558"/>
            <a:gd name="connsiteY15" fmla="*/ 52624 h 81617"/>
            <a:gd name="connsiteX16" fmla="*/ 0 w 75558"/>
            <a:gd name="connsiteY16" fmla="*/ 60018 h 81617"/>
            <a:gd name="connsiteX17" fmla="*/ 727 w 75558"/>
            <a:gd name="connsiteY17" fmla="*/ 66673 h 81617"/>
            <a:gd name="connsiteX18" fmla="*/ 2880 w 75558"/>
            <a:gd name="connsiteY18" fmla="*/ 72335 h 81617"/>
            <a:gd name="connsiteX19" fmla="*/ 6372 w 75558"/>
            <a:gd name="connsiteY19" fmla="*/ 76784 h 81617"/>
            <a:gd name="connsiteX20" fmla="*/ 11074 w 75558"/>
            <a:gd name="connsiteY20" fmla="*/ 79853 h 81617"/>
            <a:gd name="connsiteX21" fmla="*/ 16799 w 75558"/>
            <a:gd name="connsiteY21" fmla="*/ 81419 h 81617"/>
            <a:gd name="connsiteX22" fmla="*/ 23331 w 75558"/>
            <a:gd name="connsiteY22" fmla="*/ 81425 h 81617"/>
            <a:gd name="connsiteX23" fmla="*/ 30419 w 75558"/>
            <a:gd name="connsiteY23" fmla="*/ 79870 h 81617"/>
            <a:gd name="connsiteX24" fmla="*/ 37790 w 75558"/>
            <a:gd name="connsiteY24" fmla="*/ 76815 h 81617"/>
            <a:gd name="connsiteX25" fmla="*/ 45161 w 75558"/>
            <a:gd name="connsiteY25" fmla="*/ 72376 h 81617"/>
            <a:gd name="connsiteX26" fmla="*/ 52247 w 75558"/>
            <a:gd name="connsiteY26" fmla="*/ 66723 h 81617"/>
            <a:gd name="connsiteX27" fmla="*/ 58777 w 75558"/>
            <a:gd name="connsiteY27" fmla="*/ 60074 h 81617"/>
            <a:gd name="connsiteX28" fmla="*/ 64502 w 75558"/>
            <a:gd name="connsiteY28" fmla="*/ 52686 h 81617"/>
            <a:gd name="connsiteX29" fmla="*/ 69197 w 75558"/>
            <a:gd name="connsiteY29" fmla="*/ 44841 h 81617"/>
            <a:gd name="connsiteX30" fmla="*/ 72687 w 75558"/>
            <a:gd name="connsiteY30" fmla="*/ 36840 h 81617"/>
            <a:gd name="connsiteX31" fmla="*/ 74835 w 75558"/>
            <a:gd name="connsiteY31" fmla="*/ 28992 h 81617"/>
            <a:gd name="connsiteX32" fmla="*/ 75558 w 75558"/>
            <a:gd name="connsiteY32" fmla="*/ 21598 h 81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75558" h="81617">
              <a:moveTo>
                <a:pt x="75558" y="21598"/>
              </a:moveTo>
              <a:cubicBezTo>
                <a:pt x="75557" y="19257"/>
                <a:pt x="75311" y="16996"/>
                <a:pt x="74831" y="14943"/>
              </a:cubicBezTo>
              <a:cubicBezTo>
                <a:pt x="74351" y="12890"/>
                <a:pt x="73619" y="10967"/>
                <a:pt x="72678" y="9282"/>
              </a:cubicBezTo>
              <a:cubicBezTo>
                <a:pt x="71737" y="7597"/>
                <a:pt x="70550" y="6085"/>
                <a:pt x="69184" y="4832"/>
              </a:cubicBezTo>
              <a:cubicBezTo>
                <a:pt x="67818" y="3579"/>
                <a:pt x="66222" y="2537"/>
                <a:pt x="64484" y="1765"/>
              </a:cubicBezTo>
              <a:cubicBezTo>
                <a:pt x="62746" y="993"/>
                <a:pt x="60800" y="460"/>
                <a:pt x="58757" y="198"/>
              </a:cubicBezTo>
              <a:cubicBezTo>
                <a:pt x="56714" y="-64"/>
                <a:pt x="54495" y="-66"/>
                <a:pt x="52225" y="192"/>
              </a:cubicBezTo>
              <a:cubicBezTo>
                <a:pt x="49955" y="450"/>
                <a:pt x="47545" y="978"/>
                <a:pt x="45136" y="1746"/>
              </a:cubicBezTo>
              <a:cubicBezTo>
                <a:pt x="42727" y="2514"/>
                <a:pt x="40225" y="3553"/>
                <a:pt x="37768" y="4802"/>
              </a:cubicBezTo>
              <a:cubicBezTo>
                <a:pt x="35312" y="6051"/>
                <a:pt x="32807" y="7560"/>
                <a:pt x="30397" y="9242"/>
              </a:cubicBezTo>
              <a:cubicBezTo>
                <a:pt x="27987" y="10924"/>
                <a:pt x="25581" y="12844"/>
                <a:pt x="23311" y="14894"/>
              </a:cubicBezTo>
              <a:cubicBezTo>
                <a:pt x="21041" y="16944"/>
                <a:pt x="18820" y="19203"/>
                <a:pt x="16778" y="21543"/>
              </a:cubicBezTo>
              <a:cubicBezTo>
                <a:pt x="14736" y="23883"/>
                <a:pt x="12793" y="26393"/>
                <a:pt x="11056" y="28932"/>
              </a:cubicBezTo>
              <a:cubicBezTo>
                <a:pt x="9319" y="31471"/>
                <a:pt x="7722" y="34136"/>
                <a:pt x="6358" y="36777"/>
              </a:cubicBezTo>
              <a:cubicBezTo>
                <a:pt x="4994" y="39418"/>
                <a:pt x="3810" y="42135"/>
                <a:pt x="2871" y="44776"/>
              </a:cubicBezTo>
              <a:cubicBezTo>
                <a:pt x="1932" y="47417"/>
                <a:pt x="1200" y="50084"/>
                <a:pt x="722" y="52624"/>
              </a:cubicBezTo>
              <a:cubicBezTo>
                <a:pt x="244" y="55164"/>
                <a:pt x="-1" y="57677"/>
                <a:pt x="0" y="60018"/>
              </a:cubicBezTo>
              <a:cubicBezTo>
                <a:pt x="1" y="62359"/>
                <a:pt x="247" y="64620"/>
                <a:pt x="727" y="66673"/>
              </a:cubicBezTo>
              <a:cubicBezTo>
                <a:pt x="1207" y="68726"/>
                <a:pt x="1939" y="70650"/>
                <a:pt x="2880" y="72335"/>
              </a:cubicBezTo>
              <a:cubicBezTo>
                <a:pt x="3821" y="74020"/>
                <a:pt x="5006" y="75531"/>
                <a:pt x="6372" y="76784"/>
              </a:cubicBezTo>
              <a:cubicBezTo>
                <a:pt x="7738" y="78037"/>
                <a:pt x="9336" y="79081"/>
                <a:pt x="11074" y="79853"/>
              </a:cubicBezTo>
              <a:cubicBezTo>
                <a:pt x="12812" y="80625"/>
                <a:pt x="14756" y="81157"/>
                <a:pt x="16799" y="81419"/>
              </a:cubicBezTo>
              <a:cubicBezTo>
                <a:pt x="18842" y="81681"/>
                <a:pt x="21061" y="81683"/>
                <a:pt x="23331" y="81425"/>
              </a:cubicBezTo>
              <a:cubicBezTo>
                <a:pt x="25601" y="81167"/>
                <a:pt x="28009" y="80638"/>
                <a:pt x="30419" y="79870"/>
              </a:cubicBezTo>
              <a:cubicBezTo>
                <a:pt x="32829" y="79102"/>
                <a:pt x="35333" y="78064"/>
                <a:pt x="37790" y="76815"/>
              </a:cubicBezTo>
              <a:cubicBezTo>
                <a:pt x="40247" y="75566"/>
                <a:pt x="42751" y="74058"/>
                <a:pt x="45161" y="72376"/>
              </a:cubicBezTo>
              <a:cubicBezTo>
                <a:pt x="47571" y="70694"/>
                <a:pt x="49978" y="68773"/>
                <a:pt x="52247" y="66723"/>
              </a:cubicBezTo>
              <a:cubicBezTo>
                <a:pt x="54516" y="64673"/>
                <a:pt x="56735" y="62413"/>
                <a:pt x="58777" y="60074"/>
              </a:cubicBezTo>
              <a:cubicBezTo>
                <a:pt x="60819" y="57735"/>
                <a:pt x="62765" y="55225"/>
                <a:pt x="64502" y="52686"/>
              </a:cubicBezTo>
              <a:cubicBezTo>
                <a:pt x="66239" y="50147"/>
                <a:pt x="67833" y="47482"/>
                <a:pt x="69197" y="44841"/>
              </a:cubicBezTo>
              <a:cubicBezTo>
                <a:pt x="70561" y="42200"/>
                <a:pt x="71747" y="39481"/>
                <a:pt x="72687" y="36840"/>
              </a:cubicBezTo>
              <a:cubicBezTo>
                <a:pt x="73627" y="34199"/>
                <a:pt x="74357" y="31532"/>
                <a:pt x="74835" y="28992"/>
              </a:cubicBezTo>
              <a:cubicBezTo>
                <a:pt x="75313" y="26452"/>
                <a:pt x="75559" y="23939"/>
                <a:pt x="75558" y="21598"/>
              </a:cubicBez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0.49684</cdr:x>
      <cdr:y>0.53341</cdr:y>
    </cdr:from>
    <cdr:to>
      <cdr:x>0.50438</cdr:x>
      <cdr:y>0.54743</cdr:y>
    </cdr:to>
    <cdr:sp macro="" textlink="">
      <cdr:nvSpPr>
        <cdr:cNvPr id="6" name="PlotDat5_9|2~34_0">
          <a:extLst xmlns:a="http://schemas.openxmlformats.org/drawingml/2006/main">
            <a:ext uri="{FF2B5EF4-FFF2-40B4-BE49-F238E27FC236}">
              <a16:creationId xmlns:a16="http://schemas.microsoft.com/office/drawing/2014/main" id="{75BFDDC1-12C3-4376-A574-A518135DE2D5}"/>
            </a:ext>
          </a:extLst>
        </cdr:cNvPr>
        <cdr:cNvSpPr/>
      </cdr:nvSpPr>
      <cdr:spPr>
        <a:xfrm xmlns:a="http://schemas.openxmlformats.org/drawingml/2006/main">
          <a:off x="4793945" y="3209533"/>
          <a:ext cx="72747" cy="84379"/>
        </a:xfrm>
        <a:custGeom xmlns:a="http://schemas.openxmlformats.org/drawingml/2006/main">
          <a:avLst/>
          <a:gdLst>
            <a:gd name="connsiteX0" fmla="*/ 72747 w 72747"/>
            <a:gd name="connsiteY0" fmla="*/ 22357 h 84027"/>
            <a:gd name="connsiteX1" fmla="*/ 72047 w 72747"/>
            <a:gd name="connsiteY1" fmla="*/ 15452 h 84027"/>
            <a:gd name="connsiteX2" fmla="*/ 69973 w 72747"/>
            <a:gd name="connsiteY2" fmla="*/ 9567 h 84027"/>
            <a:gd name="connsiteX3" fmla="*/ 66611 w 72747"/>
            <a:gd name="connsiteY3" fmla="*/ 4929 h 84027"/>
            <a:gd name="connsiteX4" fmla="*/ 62085 w 72747"/>
            <a:gd name="connsiteY4" fmla="*/ 1716 h 84027"/>
            <a:gd name="connsiteX5" fmla="*/ 56571 w 72747"/>
            <a:gd name="connsiteY5" fmla="*/ 52 h 84027"/>
            <a:gd name="connsiteX6" fmla="*/ 50281 w 72747"/>
            <a:gd name="connsiteY6" fmla="*/ 0 h 84027"/>
            <a:gd name="connsiteX7" fmla="*/ 43457 w 72747"/>
            <a:gd name="connsiteY7" fmla="*/ 1564 h 84027"/>
            <a:gd name="connsiteX8" fmla="*/ 36360 w 72747"/>
            <a:gd name="connsiteY8" fmla="*/ 4681 h 84027"/>
            <a:gd name="connsiteX9" fmla="*/ 29265 w 72747"/>
            <a:gd name="connsiteY9" fmla="*/ 9233 h 84027"/>
            <a:gd name="connsiteX10" fmla="*/ 22441 w 72747"/>
            <a:gd name="connsiteY10" fmla="*/ 15044 h 84027"/>
            <a:gd name="connsiteX11" fmla="*/ 16154 w 72747"/>
            <a:gd name="connsiteY11" fmla="*/ 21894 h 84027"/>
            <a:gd name="connsiteX12" fmla="*/ 10644 w 72747"/>
            <a:gd name="connsiteY12" fmla="*/ 29515 h 84027"/>
            <a:gd name="connsiteX13" fmla="*/ 6123 w 72747"/>
            <a:gd name="connsiteY13" fmla="*/ 37616 h 84027"/>
            <a:gd name="connsiteX14" fmla="*/ 2762 w 72747"/>
            <a:gd name="connsiteY14" fmla="*/ 45887 h 84027"/>
            <a:gd name="connsiteX15" fmla="*/ 696 w 72747"/>
            <a:gd name="connsiteY15" fmla="*/ 54009 h 84027"/>
            <a:gd name="connsiteX16" fmla="*/ 0 w 72747"/>
            <a:gd name="connsiteY16" fmla="*/ 61670 h 84027"/>
            <a:gd name="connsiteX17" fmla="*/ 700 w 72747"/>
            <a:gd name="connsiteY17" fmla="*/ 68576 h 84027"/>
            <a:gd name="connsiteX18" fmla="*/ 2773 w 72747"/>
            <a:gd name="connsiteY18" fmla="*/ 74460 h 84027"/>
            <a:gd name="connsiteX19" fmla="*/ 6136 w 72747"/>
            <a:gd name="connsiteY19" fmla="*/ 79099 h 84027"/>
            <a:gd name="connsiteX20" fmla="*/ 10662 w 72747"/>
            <a:gd name="connsiteY20" fmla="*/ 82311 h 84027"/>
            <a:gd name="connsiteX21" fmla="*/ 16176 w 72747"/>
            <a:gd name="connsiteY21" fmla="*/ 83975 h 84027"/>
            <a:gd name="connsiteX22" fmla="*/ 22466 w 72747"/>
            <a:gd name="connsiteY22" fmla="*/ 84027 h 84027"/>
            <a:gd name="connsiteX23" fmla="*/ 29289 w 72747"/>
            <a:gd name="connsiteY23" fmla="*/ 82464 h 84027"/>
            <a:gd name="connsiteX24" fmla="*/ 36387 w 72747"/>
            <a:gd name="connsiteY24" fmla="*/ 79347 h 84027"/>
            <a:gd name="connsiteX25" fmla="*/ 43482 w 72747"/>
            <a:gd name="connsiteY25" fmla="*/ 74795 h 84027"/>
            <a:gd name="connsiteX26" fmla="*/ 50306 w 72747"/>
            <a:gd name="connsiteY26" fmla="*/ 68982 h 84027"/>
            <a:gd name="connsiteX27" fmla="*/ 56593 w 72747"/>
            <a:gd name="connsiteY27" fmla="*/ 62134 h 84027"/>
            <a:gd name="connsiteX28" fmla="*/ 62102 w 72747"/>
            <a:gd name="connsiteY28" fmla="*/ 54513 h 84027"/>
            <a:gd name="connsiteX29" fmla="*/ 66624 w 72747"/>
            <a:gd name="connsiteY29" fmla="*/ 46411 h 84027"/>
            <a:gd name="connsiteX30" fmla="*/ 69985 w 72747"/>
            <a:gd name="connsiteY30" fmla="*/ 38140 h 84027"/>
            <a:gd name="connsiteX31" fmla="*/ 72051 w 72747"/>
            <a:gd name="connsiteY31" fmla="*/ 30018 h 84027"/>
            <a:gd name="connsiteX32" fmla="*/ 72747 w 72747"/>
            <a:gd name="connsiteY32" fmla="*/ 22357 h 84027"/>
            <a:gd name="connsiteX0" fmla="*/ 72747 w 72747"/>
            <a:gd name="connsiteY0" fmla="*/ 22357 h 84027"/>
            <a:gd name="connsiteX1" fmla="*/ 72047 w 72747"/>
            <a:gd name="connsiteY1" fmla="*/ 15452 h 84027"/>
            <a:gd name="connsiteX2" fmla="*/ 69973 w 72747"/>
            <a:gd name="connsiteY2" fmla="*/ 9567 h 84027"/>
            <a:gd name="connsiteX3" fmla="*/ 66611 w 72747"/>
            <a:gd name="connsiteY3" fmla="*/ 4929 h 84027"/>
            <a:gd name="connsiteX4" fmla="*/ 62085 w 72747"/>
            <a:gd name="connsiteY4" fmla="*/ 1716 h 84027"/>
            <a:gd name="connsiteX5" fmla="*/ 56571 w 72747"/>
            <a:gd name="connsiteY5" fmla="*/ 52 h 84027"/>
            <a:gd name="connsiteX6" fmla="*/ 50281 w 72747"/>
            <a:gd name="connsiteY6" fmla="*/ 0 h 84027"/>
            <a:gd name="connsiteX7" fmla="*/ 43457 w 72747"/>
            <a:gd name="connsiteY7" fmla="*/ 1564 h 84027"/>
            <a:gd name="connsiteX8" fmla="*/ 36360 w 72747"/>
            <a:gd name="connsiteY8" fmla="*/ 4681 h 84027"/>
            <a:gd name="connsiteX9" fmla="*/ 29265 w 72747"/>
            <a:gd name="connsiteY9" fmla="*/ 9233 h 84027"/>
            <a:gd name="connsiteX10" fmla="*/ 22441 w 72747"/>
            <a:gd name="connsiteY10" fmla="*/ 15044 h 84027"/>
            <a:gd name="connsiteX11" fmla="*/ 16154 w 72747"/>
            <a:gd name="connsiteY11" fmla="*/ 21894 h 84027"/>
            <a:gd name="connsiteX12" fmla="*/ 10644 w 72747"/>
            <a:gd name="connsiteY12" fmla="*/ 29515 h 84027"/>
            <a:gd name="connsiteX13" fmla="*/ 6123 w 72747"/>
            <a:gd name="connsiteY13" fmla="*/ 37616 h 84027"/>
            <a:gd name="connsiteX14" fmla="*/ 2762 w 72747"/>
            <a:gd name="connsiteY14" fmla="*/ 45887 h 84027"/>
            <a:gd name="connsiteX15" fmla="*/ 696 w 72747"/>
            <a:gd name="connsiteY15" fmla="*/ 54009 h 84027"/>
            <a:gd name="connsiteX16" fmla="*/ 0 w 72747"/>
            <a:gd name="connsiteY16" fmla="*/ 61670 h 84027"/>
            <a:gd name="connsiteX17" fmla="*/ 700 w 72747"/>
            <a:gd name="connsiteY17" fmla="*/ 68576 h 84027"/>
            <a:gd name="connsiteX18" fmla="*/ 2773 w 72747"/>
            <a:gd name="connsiteY18" fmla="*/ 74460 h 84027"/>
            <a:gd name="connsiteX19" fmla="*/ 6136 w 72747"/>
            <a:gd name="connsiteY19" fmla="*/ 79099 h 84027"/>
            <a:gd name="connsiteX20" fmla="*/ 10662 w 72747"/>
            <a:gd name="connsiteY20" fmla="*/ 82311 h 84027"/>
            <a:gd name="connsiteX21" fmla="*/ 16176 w 72747"/>
            <a:gd name="connsiteY21" fmla="*/ 83975 h 84027"/>
            <a:gd name="connsiteX22" fmla="*/ 22466 w 72747"/>
            <a:gd name="connsiteY22" fmla="*/ 84027 h 84027"/>
            <a:gd name="connsiteX23" fmla="*/ 29289 w 72747"/>
            <a:gd name="connsiteY23" fmla="*/ 82464 h 84027"/>
            <a:gd name="connsiteX24" fmla="*/ 36387 w 72747"/>
            <a:gd name="connsiteY24" fmla="*/ 79347 h 84027"/>
            <a:gd name="connsiteX25" fmla="*/ 43482 w 72747"/>
            <a:gd name="connsiteY25" fmla="*/ 74795 h 84027"/>
            <a:gd name="connsiteX26" fmla="*/ 50306 w 72747"/>
            <a:gd name="connsiteY26" fmla="*/ 68982 h 84027"/>
            <a:gd name="connsiteX27" fmla="*/ 56593 w 72747"/>
            <a:gd name="connsiteY27" fmla="*/ 62134 h 84027"/>
            <a:gd name="connsiteX28" fmla="*/ 62102 w 72747"/>
            <a:gd name="connsiteY28" fmla="*/ 54513 h 84027"/>
            <a:gd name="connsiteX29" fmla="*/ 66624 w 72747"/>
            <a:gd name="connsiteY29" fmla="*/ 46411 h 84027"/>
            <a:gd name="connsiteX30" fmla="*/ 69985 w 72747"/>
            <a:gd name="connsiteY30" fmla="*/ 38140 h 84027"/>
            <a:gd name="connsiteX31" fmla="*/ 72051 w 72747"/>
            <a:gd name="connsiteY31" fmla="*/ 30018 h 84027"/>
            <a:gd name="connsiteX32" fmla="*/ 72747 w 72747"/>
            <a:gd name="connsiteY32" fmla="*/ 22357 h 84027"/>
            <a:gd name="connsiteX0" fmla="*/ 72747 w 72747"/>
            <a:gd name="connsiteY0" fmla="*/ 22357 h 84027"/>
            <a:gd name="connsiteX1" fmla="*/ 72047 w 72747"/>
            <a:gd name="connsiteY1" fmla="*/ 15452 h 84027"/>
            <a:gd name="connsiteX2" fmla="*/ 69973 w 72747"/>
            <a:gd name="connsiteY2" fmla="*/ 9567 h 84027"/>
            <a:gd name="connsiteX3" fmla="*/ 66611 w 72747"/>
            <a:gd name="connsiteY3" fmla="*/ 4929 h 84027"/>
            <a:gd name="connsiteX4" fmla="*/ 62085 w 72747"/>
            <a:gd name="connsiteY4" fmla="*/ 1716 h 84027"/>
            <a:gd name="connsiteX5" fmla="*/ 56571 w 72747"/>
            <a:gd name="connsiteY5" fmla="*/ 52 h 84027"/>
            <a:gd name="connsiteX6" fmla="*/ 50281 w 72747"/>
            <a:gd name="connsiteY6" fmla="*/ 0 h 84027"/>
            <a:gd name="connsiteX7" fmla="*/ 43457 w 72747"/>
            <a:gd name="connsiteY7" fmla="*/ 1564 h 84027"/>
            <a:gd name="connsiteX8" fmla="*/ 36360 w 72747"/>
            <a:gd name="connsiteY8" fmla="*/ 4681 h 84027"/>
            <a:gd name="connsiteX9" fmla="*/ 29265 w 72747"/>
            <a:gd name="connsiteY9" fmla="*/ 9233 h 84027"/>
            <a:gd name="connsiteX10" fmla="*/ 22441 w 72747"/>
            <a:gd name="connsiteY10" fmla="*/ 15044 h 84027"/>
            <a:gd name="connsiteX11" fmla="*/ 16154 w 72747"/>
            <a:gd name="connsiteY11" fmla="*/ 21894 h 84027"/>
            <a:gd name="connsiteX12" fmla="*/ 10644 w 72747"/>
            <a:gd name="connsiteY12" fmla="*/ 29515 h 84027"/>
            <a:gd name="connsiteX13" fmla="*/ 6123 w 72747"/>
            <a:gd name="connsiteY13" fmla="*/ 37616 h 84027"/>
            <a:gd name="connsiteX14" fmla="*/ 2762 w 72747"/>
            <a:gd name="connsiteY14" fmla="*/ 45887 h 84027"/>
            <a:gd name="connsiteX15" fmla="*/ 696 w 72747"/>
            <a:gd name="connsiteY15" fmla="*/ 54009 h 84027"/>
            <a:gd name="connsiteX16" fmla="*/ 0 w 72747"/>
            <a:gd name="connsiteY16" fmla="*/ 61670 h 84027"/>
            <a:gd name="connsiteX17" fmla="*/ 700 w 72747"/>
            <a:gd name="connsiteY17" fmla="*/ 68576 h 84027"/>
            <a:gd name="connsiteX18" fmla="*/ 2773 w 72747"/>
            <a:gd name="connsiteY18" fmla="*/ 74460 h 84027"/>
            <a:gd name="connsiteX19" fmla="*/ 6136 w 72747"/>
            <a:gd name="connsiteY19" fmla="*/ 79099 h 84027"/>
            <a:gd name="connsiteX20" fmla="*/ 10662 w 72747"/>
            <a:gd name="connsiteY20" fmla="*/ 82311 h 84027"/>
            <a:gd name="connsiteX21" fmla="*/ 16176 w 72747"/>
            <a:gd name="connsiteY21" fmla="*/ 83975 h 84027"/>
            <a:gd name="connsiteX22" fmla="*/ 22466 w 72747"/>
            <a:gd name="connsiteY22" fmla="*/ 84027 h 84027"/>
            <a:gd name="connsiteX23" fmla="*/ 29289 w 72747"/>
            <a:gd name="connsiteY23" fmla="*/ 82464 h 84027"/>
            <a:gd name="connsiteX24" fmla="*/ 36387 w 72747"/>
            <a:gd name="connsiteY24" fmla="*/ 79347 h 84027"/>
            <a:gd name="connsiteX25" fmla="*/ 43482 w 72747"/>
            <a:gd name="connsiteY25" fmla="*/ 74795 h 84027"/>
            <a:gd name="connsiteX26" fmla="*/ 50306 w 72747"/>
            <a:gd name="connsiteY26" fmla="*/ 68982 h 84027"/>
            <a:gd name="connsiteX27" fmla="*/ 56593 w 72747"/>
            <a:gd name="connsiteY27" fmla="*/ 62134 h 84027"/>
            <a:gd name="connsiteX28" fmla="*/ 62102 w 72747"/>
            <a:gd name="connsiteY28" fmla="*/ 54513 h 84027"/>
            <a:gd name="connsiteX29" fmla="*/ 66624 w 72747"/>
            <a:gd name="connsiteY29" fmla="*/ 46411 h 84027"/>
            <a:gd name="connsiteX30" fmla="*/ 69985 w 72747"/>
            <a:gd name="connsiteY30" fmla="*/ 38140 h 84027"/>
            <a:gd name="connsiteX31" fmla="*/ 72051 w 72747"/>
            <a:gd name="connsiteY31" fmla="*/ 30018 h 84027"/>
            <a:gd name="connsiteX32" fmla="*/ 72747 w 72747"/>
            <a:gd name="connsiteY32" fmla="*/ 22357 h 84027"/>
            <a:gd name="connsiteX0" fmla="*/ 72747 w 72747"/>
            <a:gd name="connsiteY0" fmla="*/ 22357 h 84027"/>
            <a:gd name="connsiteX1" fmla="*/ 72047 w 72747"/>
            <a:gd name="connsiteY1" fmla="*/ 15452 h 84027"/>
            <a:gd name="connsiteX2" fmla="*/ 69973 w 72747"/>
            <a:gd name="connsiteY2" fmla="*/ 9567 h 84027"/>
            <a:gd name="connsiteX3" fmla="*/ 66611 w 72747"/>
            <a:gd name="connsiteY3" fmla="*/ 4929 h 84027"/>
            <a:gd name="connsiteX4" fmla="*/ 62085 w 72747"/>
            <a:gd name="connsiteY4" fmla="*/ 1716 h 84027"/>
            <a:gd name="connsiteX5" fmla="*/ 56571 w 72747"/>
            <a:gd name="connsiteY5" fmla="*/ 52 h 84027"/>
            <a:gd name="connsiteX6" fmla="*/ 50281 w 72747"/>
            <a:gd name="connsiteY6" fmla="*/ 0 h 84027"/>
            <a:gd name="connsiteX7" fmla="*/ 43457 w 72747"/>
            <a:gd name="connsiteY7" fmla="*/ 1564 h 84027"/>
            <a:gd name="connsiteX8" fmla="*/ 36360 w 72747"/>
            <a:gd name="connsiteY8" fmla="*/ 4681 h 84027"/>
            <a:gd name="connsiteX9" fmla="*/ 29265 w 72747"/>
            <a:gd name="connsiteY9" fmla="*/ 9233 h 84027"/>
            <a:gd name="connsiteX10" fmla="*/ 22441 w 72747"/>
            <a:gd name="connsiteY10" fmla="*/ 15044 h 84027"/>
            <a:gd name="connsiteX11" fmla="*/ 16154 w 72747"/>
            <a:gd name="connsiteY11" fmla="*/ 21894 h 84027"/>
            <a:gd name="connsiteX12" fmla="*/ 10644 w 72747"/>
            <a:gd name="connsiteY12" fmla="*/ 29515 h 84027"/>
            <a:gd name="connsiteX13" fmla="*/ 6123 w 72747"/>
            <a:gd name="connsiteY13" fmla="*/ 37616 h 84027"/>
            <a:gd name="connsiteX14" fmla="*/ 2762 w 72747"/>
            <a:gd name="connsiteY14" fmla="*/ 45887 h 84027"/>
            <a:gd name="connsiteX15" fmla="*/ 696 w 72747"/>
            <a:gd name="connsiteY15" fmla="*/ 54009 h 84027"/>
            <a:gd name="connsiteX16" fmla="*/ 0 w 72747"/>
            <a:gd name="connsiteY16" fmla="*/ 61670 h 84027"/>
            <a:gd name="connsiteX17" fmla="*/ 700 w 72747"/>
            <a:gd name="connsiteY17" fmla="*/ 68576 h 84027"/>
            <a:gd name="connsiteX18" fmla="*/ 2773 w 72747"/>
            <a:gd name="connsiteY18" fmla="*/ 74460 h 84027"/>
            <a:gd name="connsiteX19" fmla="*/ 6136 w 72747"/>
            <a:gd name="connsiteY19" fmla="*/ 79099 h 84027"/>
            <a:gd name="connsiteX20" fmla="*/ 10662 w 72747"/>
            <a:gd name="connsiteY20" fmla="*/ 82311 h 84027"/>
            <a:gd name="connsiteX21" fmla="*/ 16176 w 72747"/>
            <a:gd name="connsiteY21" fmla="*/ 83975 h 84027"/>
            <a:gd name="connsiteX22" fmla="*/ 22466 w 72747"/>
            <a:gd name="connsiteY22" fmla="*/ 84027 h 84027"/>
            <a:gd name="connsiteX23" fmla="*/ 29289 w 72747"/>
            <a:gd name="connsiteY23" fmla="*/ 82464 h 84027"/>
            <a:gd name="connsiteX24" fmla="*/ 36387 w 72747"/>
            <a:gd name="connsiteY24" fmla="*/ 79347 h 84027"/>
            <a:gd name="connsiteX25" fmla="*/ 43482 w 72747"/>
            <a:gd name="connsiteY25" fmla="*/ 74795 h 84027"/>
            <a:gd name="connsiteX26" fmla="*/ 50306 w 72747"/>
            <a:gd name="connsiteY26" fmla="*/ 68982 h 84027"/>
            <a:gd name="connsiteX27" fmla="*/ 56593 w 72747"/>
            <a:gd name="connsiteY27" fmla="*/ 62134 h 84027"/>
            <a:gd name="connsiteX28" fmla="*/ 62102 w 72747"/>
            <a:gd name="connsiteY28" fmla="*/ 54513 h 84027"/>
            <a:gd name="connsiteX29" fmla="*/ 66624 w 72747"/>
            <a:gd name="connsiteY29" fmla="*/ 46411 h 84027"/>
            <a:gd name="connsiteX30" fmla="*/ 69985 w 72747"/>
            <a:gd name="connsiteY30" fmla="*/ 38140 h 84027"/>
            <a:gd name="connsiteX31" fmla="*/ 72051 w 72747"/>
            <a:gd name="connsiteY31" fmla="*/ 30018 h 84027"/>
            <a:gd name="connsiteX32" fmla="*/ 72747 w 72747"/>
            <a:gd name="connsiteY32" fmla="*/ 22357 h 84027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203"/>
            <a:gd name="connsiteX1" fmla="*/ 72047 w 72747"/>
            <a:gd name="connsiteY1" fmla="*/ 15628 h 84203"/>
            <a:gd name="connsiteX2" fmla="*/ 69973 w 72747"/>
            <a:gd name="connsiteY2" fmla="*/ 9743 h 84203"/>
            <a:gd name="connsiteX3" fmla="*/ 66611 w 72747"/>
            <a:gd name="connsiteY3" fmla="*/ 5105 h 84203"/>
            <a:gd name="connsiteX4" fmla="*/ 62085 w 72747"/>
            <a:gd name="connsiteY4" fmla="*/ 1892 h 84203"/>
            <a:gd name="connsiteX5" fmla="*/ 56571 w 72747"/>
            <a:gd name="connsiteY5" fmla="*/ 228 h 84203"/>
            <a:gd name="connsiteX6" fmla="*/ 50281 w 72747"/>
            <a:gd name="connsiteY6" fmla="*/ 176 h 84203"/>
            <a:gd name="connsiteX7" fmla="*/ 43457 w 72747"/>
            <a:gd name="connsiteY7" fmla="*/ 1740 h 84203"/>
            <a:gd name="connsiteX8" fmla="*/ 36360 w 72747"/>
            <a:gd name="connsiteY8" fmla="*/ 4857 h 84203"/>
            <a:gd name="connsiteX9" fmla="*/ 29265 w 72747"/>
            <a:gd name="connsiteY9" fmla="*/ 9409 h 84203"/>
            <a:gd name="connsiteX10" fmla="*/ 22441 w 72747"/>
            <a:gd name="connsiteY10" fmla="*/ 15220 h 84203"/>
            <a:gd name="connsiteX11" fmla="*/ 16154 w 72747"/>
            <a:gd name="connsiteY11" fmla="*/ 22070 h 84203"/>
            <a:gd name="connsiteX12" fmla="*/ 10644 w 72747"/>
            <a:gd name="connsiteY12" fmla="*/ 29691 h 84203"/>
            <a:gd name="connsiteX13" fmla="*/ 6123 w 72747"/>
            <a:gd name="connsiteY13" fmla="*/ 37792 h 84203"/>
            <a:gd name="connsiteX14" fmla="*/ 2762 w 72747"/>
            <a:gd name="connsiteY14" fmla="*/ 46063 h 84203"/>
            <a:gd name="connsiteX15" fmla="*/ 696 w 72747"/>
            <a:gd name="connsiteY15" fmla="*/ 54185 h 84203"/>
            <a:gd name="connsiteX16" fmla="*/ 0 w 72747"/>
            <a:gd name="connsiteY16" fmla="*/ 61846 h 84203"/>
            <a:gd name="connsiteX17" fmla="*/ 700 w 72747"/>
            <a:gd name="connsiteY17" fmla="*/ 68752 h 84203"/>
            <a:gd name="connsiteX18" fmla="*/ 2773 w 72747"/>
            <a:gd name="connsiteY18" fmla="*/ 74636 h 84203"/>
            <a:gd name="connsiteX19" fmla="*/ 6136 w 72747"/>
            <a:gd name="connsiteY19" fmla="*/ 79275 h 84203"/>
            <a:gd name="connsiteX20" fmla="*/ 10662 w 72747"/>
            <a:gd name="connsiteY20" fmla="*/ 82487 h 84203"/>
            <a:gd name="connsiteX21" fmla="*/ 16176 w 72747"/>
            <a:gd name="connsiteY21" fmla="*/ 84151 h 84203"/>
            <a:gd name="connsiteX22" fmla="*/ 22466 w 72747"/>
            <a:gd name="connsiteY22" fmla="*/ 84203 h 84203"/>
            <a:gd name="connsiteX23" fmla="*/ 29289 w 72747"/>
            <a:gd name="connsiteY23" fmla="*/ 82640 h 84203"/>
            <a:gd name="connsiteX24" fmla="*/ 36387 w 72747"/>
            <a:gd name="connsiteY24" fmla="*/ 79523 h 84203"/>
            <a:gd name="connsiteX25" fmla="*/ 43482 w 72747"/>
            <a:gd name="connsiteY25" fmla="*/ 74971 h 84203"/>
            <a:gd name="connsiteX26" fmla="*/ 50306 w 72747"/>
            <a:gd name="connsiteY26" fmla="*/ 69158 h 84203"/>
            <a:gd name="connsiteX27" fmla="*/ 56593 w 72747"/>
            <a:gd name="connsiteY27" fmla="*/ 62310 h 84203"/>
            <a:gd name="connsiteX28" fmla="*/ 62102 w 72747"/>
            <a:gd name="connsiteY28" fmla="*/ 54689 h 84203"/>
            <a:gd name="connsiteX29" fmla="*/ 66624 w 72747"/>
            <a:gd name="connsiteY29" fmla="*/ 46587 h 84203"/>
            <a:gd name="connsiteX30" fmla="*/ 69985 w 72747"/>
            <a:gd name="connsiteY30" fmla="*/ 38316 h 84203"/>
            <a:gd name="connsiteX31" fmla="*/ 72051 w 72747"/>
            <a:gd name="connsiteY31" fmla="*/ 30194 h 84203"/>
            <a:gd name="connsiteX32" fmla="*/ 72747 w 72747"/>
            <a:gd name="connsiteY32" fmla="*/ 22533 h 84203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  <a:gd name="connsiteX0" fmla="*/ 72747 w 72747"/>
            <a:gd name="connsiteY0" fmla="*/ 22533 h 84379"/>
            <a:gd name="connsiteX1" fmla="*/ 72047 w 72747"/>
            <a:gd name="connsiteY1" fmla="*/ 15628 h 84379"/>
            <a:gd name="connsiteX2" fmla="*/ 69973 w 72747"/>
            <a:gd name="connsiteY2" fmla="*/ 9743 h 84379"/>
            <a:gd name="connsiteX3" fmla="*/ 66611 w 72747"/>
            <a:gd name="connsiteY3" fmla="*/ 5105 h 84379"/>
            <a:gd name="connsiteX4" fmla="*/ 62085 w 72747"/>
            <a:gd name="connsiteY4" fmla="*/ 1892 h 84379"/>
            <a:gd name="connsiteX5" fmla="*/ 56571 w 72747"/>
            <a:gd name="connsiteY5" fmla="*/ 228 h 84379"/>
            <a:gd name="connsiteX6" fmla="*/ 50281 w 72747"/>
            <a:gd name="connsiteY6" fmla="*/ 176 h 84379"/>
            <a:gd name="connsiteX7" fmla="*/ 43457 w 72747"/>
            <a:gd name="connsiteY7" fmla="*/ 1740 h 84379"/>
            <a:gd name="connsiteX8" fmla="*/ 36360 w 72747"/>
            <a:gd name="connsiteY8" fmla="*/ 4857 h 84379"/>
            <a:gd name="connsiteX9" fmla="*/ 29265 w 72747"/>
            <a:gd name="connsiteY9" fmla="*/ 9409 h 84379"/>
            <a:gd name="connsiteX10" fmla="*/ 22441 w 72747"/>
            <a:gd name="connsiteY10" fmla="*/ 15220 h 84379"/>
            <a:gd name="connsiteX11" fmla="*/ 16154 w 72747"/>
            <a:gd name="connsiteY11" fmla="*/ 22070 h 84379"/>
            <a:gd name="connsiteX12" fmla="*/ 10644 w 72747"/>
            <a:gd name="connsiteY12" fmla="*/ 29691 h 84379"/>
            <a:gd name="connsiteX13" fmla="*/ 6123 w 72747"/>
            <a:gd name="connsiteY13" fmla="*/ 37792 h 84379"/>
            <a:gd name="connsiteX14" fmla="*/ 2762 w 72747"/>
            <a:gd name="connsiteY14" fmla="*/ 46063 h 84379"/>
            <a:gd name="connsiteX15" fmla="*/ 696 w 72747"/>
            <a:gd name="connsiteY15" fmla="*/ 54185 h 84379"/>
            <a:gd name="connsiteX16" fmla="*/ 0 w 72747"/>
            <a:gd name="connsiteY16" fmla="*/ 61846 h 84379"/>
            <a:gd name="connsiteX17" fmla="*/ 700 w 72747"/>
            <a:gd name="connsiteY17" fmla="*/ 68752 h 84379"/>
            <a:gd name="connsiteX18" fmla="*/ 2773 w 72747"/>
            <a:gd name="connsiteY18" fmla="*/ 74636 h 84379"/>
            <a:gd name="connsiteX19" fmla="*/ 6136 w 72747"/>
            <a:gd name="connsiteY19" fmla="*/ 79275 h 84379"/>
            <a:gd name="connsiteX20" fmla="*/ 10662 w 72747"/>
            <a:gd name="connsiteY20" fmla="*/ 82487 h 84379"/>
            <a:gd name="connsiteX21" fmla="*/ 16176 w 72747"/>
            <a:gd name="connsiteY21" fmla="*/ 84151 h 84379"/>
            <a:gd name="connsiteX22" fmla="*/ 22466 w 72747"/>
            <a:gd name="connsiteY22" fmla="*/ 84203 h 84379"/>
            <a:gd name="connsiteX23" fmla="*/ 29289 w 72747"/>
            <a:gd name="connsiteY23" fmla="*/ 82640 h 84379"/>
            <a:gd name="connsiteX24" fmla="*/ 36387 w 72747"/>
            <a:gd name="connsiteY24" fmla="*/ 79523 h 84379"/>
            <a:gd name="connsiteX25" fmla="*/ 43482 w 72747"/>
            <a:gd name="connsiteY25" fmla="*/ 74971 h 84379"/>
            <a:gd name="connsiteX26" fmla="*/ 50306 w 72747"/>
            <a:gd name="connsiteY26" fmla="*/ 69158 h 84379"/>
            <a:gd name="connsiteX27" fmla="*/ 56593 w 72747"/>
            <a:gd name="connsiteY27" fmla="*/ 62310 h 84379"/>
            <a:gd name="connsiteX28" fmla="*/ 62102 w 72747"/>
            <a:gd name="connsiteY28" fmla="*/ 54689 h 84379"/>
            <a:gd name="connsiteX29" fmla="*/ 66624 w 72747"/>
            <a:gd name="connsiteY29" fmla="*/ 46587 h 84379"/>
            <a:gd name="connsiteX30" fmla="*/ 69985 w 72747"/>
            <a:gd name="connsiteY30" fmla="*/ 38316 h 84379"/>
            <a:gd name="connsiteX31" fmla="*/ 72051 w 72747"/>
            <a:gd name="connsiteY31" fmla="*/ 30194 h 84379"/>
            <a:gd name="connsiteX32" fmla="*/ 72747 w 72747"/>
            <a:gd name="connsiteY32" fmla="*/ 22533 h 843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72747" h="84379">
              <a:moveTo>
                <a:pt x="72747" y="22533"/>
              </a:moveTo>
              <a:cubicBezTo>
                <a:pt x="72746" y="20105"/>
                <a:pt x="72509" y="17760"/>
                <a:pt x="72047" y="15628"/>
              </a:cubicBezTo>
              <a:cubicBezTo>
                <a:pt x="71585" y="13496"/>
                <a:pt x="70879" y="11497"/>
                <a:pt x="69973" y="9743"/>
              </a:cubicBezTo>
              <a:cubicBezTo>
                <a:pt x="69067" y="7989"/>
                <a:pt x="67926" y="6413"/>
                <a:pt x="66611" y="5105"/>
              </a:cubicBezTo>
              <a:cubicBezTo>
                <a:pt x="65296" y="3797"/>
                <a:pt x="63758" y="2705"/>
                <a:pt x="62085" y="1892"/>
              </a:cubicBezTo>
              <a:cubicBezTo>
                <a:pt x="60412" y="1079"/>
                <a:pt x="58538" y="514"/>
                <a:pt x="56571" y="228"/>
              </a:cubicBezTo>
              <a:cubicBezTo>
                <a:pt x="54604" y="-58"/>
                <a:pt x="52467" y="-76"/>
                <a:pt x="50281" y="176"/>
              </a:cubicBezTo>
              <a:cubicBezTo>
                <a:pt x="48095" y="428"/>
                <a:pt x="45777" y="960"/>
                <a:pt x="43457" y="1740"/>
              </a:cubicBezTo>
              <a:cubicBezTo>
                <a:pt x="41137" y="2520"/>
                <a:pt x="38725" y="3579"/>
                <a:pt x="36360" y="4857"/>
              </a:cubicBezTo>
              <a:cubicBezTo>
                <a:pt x="33995" y="6135"/>
                <a:pt x="31585" y="7682"/>
                <a:pt x="29265" y="9409"/>
              </a:cubicBezTo>
              <a:cubicBezTo>
                <a:pt x="26945" y="11136"/>
                <a:pt x="24626" y="13110"/>
                <a:pt x="22441" y="15220"/>
              </a:cubicBezTo>
              <a:cubicBezTo>
                <a:pt x="20256" y="17330"/>
                <a:pt x="18120" y="19658"/>
                <a:pt x="16154" y="22070"/>
              </a:cubicBezTo>
              <a:cubicBezTo>
                <a:pt x="14188" y="24482"/>
                <a:pt x="12316" y="27071"/>
                <a:pt x="10644" y="29691"/>
              </a:cubicBezTo>
              <a:cubicBezTo>
                <a:pt x="8972" y="32311"/>
                <a:pt x="7437" y="35063"/>
                <a:pt x="6123" y="37792"/>
              </a:cubicBezTo>
              <a:cubicBezTo>
                <a:pt x="4809" y="40521"/>
                <a:pt x="3666" y="43331"/>
                <a:pt x="2762" y="46063"/>
              </a:cubicBezTo>
              <a:cubicBezTo>
                <a:pt x="1858" y="48795"/>
                <a:pt x="1156" y="51555"/>
                <a:pt x="696" y="54185"/>
              </a:cubicBezTo>
              <a:cubicBezTo>
                <a:pt x="236" y="56815"/>
                <a:pt x="-1" y="59418"/>
                <a:pt x="0" y="61846"/>
              </a:cubicBezTo>
              <a:cubicBezTo>
                <a:pt x="1" y="64274"/>
                <a:pt x="238" y="66620"/>
                <a:pt x="700" y="68752"/>
              </a:cubicBezTo>
              <a:cubicBezTo>
                <a:pt x="1162" y="70884"/>
                <a:pt x="1867" y="72882"/>
                <a:pt x="2773" y="74636"/>
              </a:cubicBezTo>
              <a:cubicBezTo>
                <a:pt x="3679" y="76390"/>
                <a:pt x="4821" y="77967"/>
                <a:pt x="6136" y="79275"/>
              </a:cubicBezTo>
              <a:cubicBezTo>
                <a:pt x="7451" y="80584"/>
                <a:pt x="8989" y="81674"/>
                <a:pt x="10662" y="82487"/>
              </a:cubicBezTo>
              <a:cubicBezTo>
                <a:pt x="12335" y="83300"/>
                <a:pt x="14209" y="83865"/>
                <a:pt x="16176" y="84151"/>
              </a:cubicBezTo>
              <a:cubicBezTo>
                <a:pt x="18143" y="84437"/>
                <a:pt x="20281" y="84455"/>
                <a:pt x="22466" y="84203"/>
              </a:cubicBezTo>
              <a:cubicBezTo>
                <a:pt x="24651" y="83951"/>
                <a:pt x="26969" y="83420"/>
                <a:pt x="29289" y="82640"/>
              </a:cubicBezTo>
              <a:cubicBezTo>
                <a:pt x="31609" y="81860"/>
                <a:pt x="34022" y="80801"/>
                <a:pt x="36387" y="79523"/>
              </a:cubicBezTo>
              <a:cubicBezTo>
                <a:pt x="38753" y="78245"/>
                <a:pt x="41162" y="76698"/>
                <a:pt x="43482" y="74971"/>
              </a:cubicBezTo>
              <a:cubicBezTo>
                <a:pt x="45802" y="73244"/>
                <a:pt x="48121" y="71268"/>
                <a:pt x="50306" y="69158"/>
              </a:cubicBezTo>
              <a:cubicBezTo>
                <a:pt x="52491" y="67048"/>
                <a:pt x="54627" y="64721"/>
                <a:pt x="56593" y="62310"/>
              </a:cubicBezTo>
              <a:cubicBezTo>
                <a:pt x="58559" y="59899"/>
                <a:pt x="60430" y="57310"/>
                <a:pt x="62102" y="54689"/>
              </a:cubicBezTo>
              <a:cubicBezTo>
                <a:pt x="63774" y="52068"/>
                <a:pt x="65310" y="49316"/>
                <a:pt x="66624" y="46587"/>
              </a:cubicBezTo>
              <a:cubicBezTo>
                <a:pt x="67938" y="43858"/>
                <a:pt x="69081" y="41048"/>
                <a:pt x="69985" y="38316"/>
              </a:cubicBezTo>
              <a:cubicBezTo>
                <a:pt x="70889" y="35584"/>
                <a:pt x="71591" y="32824"/>
                <a:pt x="72051" y="30194"/>
              </a:cubicBezTo>
              <a:cubicBezTo>
                <a:pt x="72511" y="27564"/>
                <a:pt x="72748" y="24961"/>
                <a:pt x="72747" y="22533"/>
              </a:cubicBez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0.39417</cdr:x>
      <cdr:y>0.48682</cdr:y>
    </cdr:from>
    <cdr:to>
      <cdr:x>0.40144</cdr:x>
      <cdr:y>0.50132</cdr:y>
    </cdr:to>
    <cdr:sp macro="" textlink="">
      <cdr:nvSpPr>
        <cdr:cNvPr id="7" name="PlotDat5_11|2~34_0">
          <a:extLst xmlns:a="http://schemas.openxmlformats.org/drawingml/2006/main">
            <a:ext uri="{FF2B5EF4-FFF2-40B4-BE49-F238E27FC236}">
              <a16:creationId xmlns:a16="http://schemas.microsoft.com/office/drawing/2014/main" id="{60BD9733-B27B-4CD6-A466-09D4103E6F26}"/>
            </a:ext>
          </a:extLst>
        </cdr:cNvPr>
        <cdr:cNvSpPr/>
      </cdr:nvSpPr>
      <cdr:spPr>
        <a:xfrm xmlns:a="http://schemas.openxmlformats.org/drawingml/2006/main">
          <a:off x="3803333" y="2929177"/>
          <a:ext cx="70138" cy="87243"/>
        </a:xfrm>
        <a:custGeom xmlns:a="http://schemas.openxmlformats.org/drawingml/2006/main">
          <a:avLst/>
          <a:gdLst>
            <a:gd name="connsiteX0" fmla="*/ 70138 w 70138"/>
            <a:gd name="connsiteY0" fmla="*/ 23343 h 86920"/>
            <a:gd name="connsiteX1" fmla="*/ 69460 w 70138"/>
            <a:gd name="connsiteY1" fmla="*/ 16178 h 86920"/>
            <a:gd name="connsiteX2" fmla="*/ 67463 w 70138"/>
            <a:gd name="connsiteY2" fmla="*/ 10062 h 86920"/>
            <a:gd name="connsiteX3" fmla="*/ 64220 w 70138"/>
            <a:gd name="connsiteY3" fmla="*/ 5229 h 86920"/>
            <a:gd name="connsiteX4" fmla="*/ 59856 w 70138"/>
            <a:gd name="connsiteY4" fmla="*/ 1865 h 86920"/>
            <a:gd name="connsiteX5" fmla="*/ 54540 w 70138"/>
            <a:gd name="connsiteY5" fmla="*/ 99 h 86920"/>
            <a:gd name="connsiteX6" fmla="*/ 48475 w 70138"/>
            <a:gd name="connsiteY6" fmla="*/ 0 h 86920"/>
            <a:gd name="connsiteX7" fmla="*/ 41896 w 70138"/>
            <a:gd name="connsiteY7" fmla="*/ 1570 h 86920"/>
            <a:gd name="connsiteX8" fmla="*/ 35055 w 70138"/>
            <a:gd name="connsiteY8" fmla="*/ 4751 h 86920"/>
            <a:gd name="connsiteX9" fmla="*/ 28213 w 70138"/>
            <a:gd name="connsiteY9" fmla="*/ 9419 h 86920"/>
            <a:gd name="connsiteX10" fmla="*/ 21634 w 70138"/>
            <a:gd name="connsiteY10" fmla="*/ 15395 h 86920"/>
            <a:gd name="connsiteX11" fmla="*/ 15573 w 70138"/>
            <a:gd name="connsiteY11" fmla="*/ 22451 h 86920"/>
            <a:gd name="connsiteX12" fmla="*/ 10262 w 70138"/>
            <a:gd name="connsiteY12" fmla="*/ 30312 h 86920"/>
            <a:gd name="connsiteX13" fmla="*/ 5903 w 70138"/>
            <a:gd name="connsiteY13" fmla="*/ 38680 h 86920"/>
            <a:gd name="connsiteX14" fmla="*/ 2665 w 70138"/>
            <a:gd name="connsiteY14" fmla="*/ 47232 h 86920"/>
            <a:gd name="connsiteX15" fmla="*/ 672 w 70138"/>
            <a:gd name="connsiteY15" fmla="*/ 55638 h 86920"/>
            <a:gd name="connsiteX16" fmla="*/ 0 w 70138"/>
            <a:gd name="connsiteY16" fmla="*/ 63576 h 86920"/>
            <a:gd name="connsiteX17" fmla="*/ 676 w 70138"/>
            <a:gd name="connsiteY17" fmla="*/ 70741 h 86920"/>
            <a:gd name="connsiteX18" fmla="*/ 2676 w 70138"/>
            <a:gd name="connsiteY18" fmla="*/ 76858 h 86920"/>
            <a:gd name="connsiteX19" fmla="*/ 5919 w 70138"/>
            <a:gd name="connsiteY19" fmla="*/ 81691 h 86920"/>
            <a:gd name="connsiteX20" fmla="*/ 10282 w 70138"/>
            <a:gd name="connsiteY20" fmla="*/ 85055 h 86920"/>
            <a:gd name="connsiteX21" fmla="*/ 15598 w 70138"/>
            <a:gd name="connsiteY21" fmla="*/ 86821 h 86920"/>
            <a:gd name="connsiteX22" fmla="*/ 21661 w 70138"/>
            <a:gd name="connsiteY22" fmla="*/ 86920 h 86920"/>
            <a:gd name="connsiteX23" fmla="*/ 28242 w 70138"/>
            <a:gd name="connsiteY23" fmla="*/ 85348 h 86920"/>
            <a:gd name="connsiteX24" fmla="*/ 35084 w 70138"/>
            <a:gd name="connsiteY24" fmla="*/ 82169 h 86920"/>
            <a:gd name="connsiteX25" fmla="*/ 41925 w 70138"/>
            <a:gd name="connsiteY25" fmla="*/ 77499 h 86920"/>
            <a:gd name="connsiteX26" fmla="*/ 48502 w 70138"/>
            <a:gd name="connsiteY26" fmla="*/ 71523 h 86920"/>
            <a:gd name="connsiteX27" fmla="*/ 54565 w 70138"/>
            <a:gd name="connsiteY27" fmla="*/ 64469 h 86920"/>
            <a:gd name="connsiteX28" fmla="*/ 59876 w 70138"/>
            <a:gd name="connsiteY28" fmla="*/ 56606 h 86920"/>
            <a:gd name="connsiteX29" fmla="*/ 64236 w 70138"/>
            <a:gd name="connsiteY29" fmla="*/ 48239 h 86920"/>
            <a:gd name="connsiteX30" fmla="*/ 67474 w 70138"/>
            <a:gd name="connsiteY30" fmla="*/ 39688 h 86920"/>
            <a:gd name="connsiteX31" fmla="*/ 69467 w 70138"/>
            <a:gd name="connsiteY31" fmla="*/ 31282 h 86920"/>
            <a:gd name="connsiteX32" fmla="*/ 70138 w 70138"/>
            <a:gd name="connsiteY32" fmla="*/ 23343 h 86920"/>
            <a:gd name="connsiteX0" fmla="*/ 70138 w 70138"/>
            <a:gd name="connsiteY0" fmla="*/ 23343 h 86920"/>
            <a:gd name="connsiteX1" fmla="*/ 69460 w 70138"/>
            <a:gd name="connsiteY1" fmla="*/ 16178 h 86920"/>
            <a:gd name="connsiteX2" fmla="*/ 67463 w 70138"/>
            <a:gd name="connsiteY2" fmla="*/ 10062 h 86920"/>
            <a:gd name="connsiteX3" fmla="*/ 64220 w 70138"/>
            <a:gd name="connsiteY3" fmla="*/ 5229 h 86920"/>
            <a:gd name="connsiteX4" fmla="*/ 59856 w 70138"/>
            <a:gd name="connsiteY4" fmla="*/ 1865 h 86920"/>
            <a:gd name="connsiteX5" fmla="*/ 54540 w 70138"/>
            <a:gd name="connsiteY5" fmla="*/ 99 h 86920"/>
            <a:gd name="connsiteX6" fmla="*/ 48475 w 70138"/>
            <a:gd name="connsiteY6" fmla="*/ 0 h 86920"/>
            <a:gd name="connsiteX7" fmla="*/ 41896 w 70138"/>
            <a:gd name="connsiteY7" fmla="*/ 1570 h 86920"/>
            <a:gd name="connsiteX8" fmla="*/ 35055 w 70138"/>
            <a:gd name="connsiteY8" fmla="*/ 4751 h 86920"/>
            <a:gd name="connsiteX9" fmla="*/ 28213 w 70138"/>
            <a:gd name="connsiteY9" fmla="*/ 9419 h 86920"/>
            <a:gd name="connsiteX10" fmla="*/ 21634 w 70138"/>
            <a:gd name="connsiteY10" fmla="*/ 15395 h 86920"/>
            <a:gd name="connsiteX11" fmla="*/ 15573 w 70138"/>
            <a:gd name="connsiteY11" fmla="*/ 22451 h 86920"/>
            <a:gd name="connsiteX12" fmla="*/ 10262 w 70138"/>
            <a:gd name="connsiteY12" fmla="*/ 30312 h 86920"/>
            <a:gd name="connsiteX13" fmla="*/ 5903 w 70138"/>
            <a:gd name="connsiteY13" fmla="*/ 38680 h 86920"/>
            <a:gd name="connsiteX14" fmla="*/ 2665 w 70138"/>
            <a:gd name="connsiteY14" fmla="*/ 47232 h 86920"/>
            <a:gd name="connsiteX15" fmla="*/ 672 w 70138"/>
            <a:gd name="connsiteY15" fmla="*/ 55638 h 86920"/>
            <a:gd name="connsiteX16" fmla="*/ 0 w 70138"/>
            <a:gd name="connsiteY16" fmla="*/ 63576 h 86920"/>
            <a:gd name="connsiteX17" fmla="*/ 676 w 70138"/>
            <a:gd name="connsiteY17" fmla="*/ 70741 h 86920"/>
            <a:gd name="connsiteX18" fmla="*/ 2676 w 70138"/>
            <a:gd name="connsiteY18" fmla="*/ 76858 h 86920"/>
            <a:gd name="connsiteX19" fmla="*/ 5919 w 70138"/>
            <a:gd name="connsiteY19" fmla="*/ 81691 h 86920"/>
            <a:gd name="connsiteX20" fmla="*/ 10282 w 70138"/>
            <a:gd name="connsiteY20" fmla="*/ 85055 h 86920"/>
            <a:gd name="connsiteX21" fmla="*/ 15598 w 70138"/>
            <a:gd name="connsiteY21" fmla="*/ 86821 h 86920"/>
            <a:gd name="connsiteX22" fmla="*/ 21661 w 70138"/>
            <a:gd name="connsiteY22" fmla="*/ 86920 h 86920"/>
            <a:gd name="connsiteX23" fmla="*/ 28242 w 70138"/>
            <a:gd name="connsiteY23" fmla="*/ 85348 h 86920"/>
            <a:gd name="connsiteX24" fmla="*/ 35084 w 70138"/>
            <a:gd name="connsiteY24" fmla="*/ 82169 h 86920"/>
            <a:gd name="connsiteX25" fmla="*/ 41925 w 70138"/>
            <a:gd name="connsiteY25" fmla="*/ 77499 h 86920"/>
            <a:gd name="connsiteX26" fmla="*/ 48502 w 70138"/>
            <a:gd name="connsiteY26" fmla="*/ 71523 h 86920"/>
            <a:gd name="connsiteX27" fmla="*/ 54565 w 70138"/>
            <a:gd name="connsiteY27" fmla="*/ 64469 h 86920"/>
            <a:gd name="connsiteX28" fmla="*/ 59876 w 70138"/>
            <a:gd name="connsiteY28" fmla="*/ 56606 h 86920"/>
            <a:gd name="connsiteX29" fmla="*/ 64236 w 70138"/>
            <a:gd name="connsiteY29" fmla="*/ 48239 h 86920"/>
            <a:gd name="connsiteX30" fmla="*/ 67474 w 70138"/>
            <a:gd name="connsiteY30" fmla="*/ 39688 h 86920"/>
            <a:gd name="connsiteX31" fmla="*/ 69467 w 70138"/>
            <a:gd name="connsiteY31" fmla="*/ 31282 h 86920"/>
            <a:gd name="connsiteX32" fmla="*/ 70138 w 70138"/>
            <a:gd name="connsiteY32" fmla="*/ 23343 h 86920"/>
            <a:gd name="connsiteX0" fmla="*/ 70138 w 70138"/>
            <a:gd name="connsiteY0" fmla="*/ 23343 h 86920"/>
            <a:gd name="connsiteX1" fmla="*/ 69460 w 70138"/>
            <a:gd name="connsiteY1" fmla="*/ 16178 h 86920"/>
            <a:gd name="connsiteX2" fmla="*/ 67463 w 70138"/>
            <a:gd name="connsiteY2" fmla="*/ 10062 h 86920"/>
            <a:gd name="connsiteX3" fmla="*/ 64220 w 70138"/>
            <a:gd name="connsiteY3" fmla="*/ 5229 h 86920"/>
            <a:gd name="connsiteX4" fmla="*/ 59856 w 70138"/>
            <a:gd name="connsiteY4" fmla="*/ 1865 h 86920"/>
            <a:gd name="connsiteX5" fmla="*/ 54540 w 70138"/>
            <a:gd name="connsiteY5" fmla="*/ 99 h 86920"/>
            <a:gd name="connsiteX6" fmla="*/ 48475 w 70138"/>
            <a:gd name="connsiteY6" fmla="*/ 0 h 86920"/>
            <a:gd name="connsiteX7" fmla="*/ 41896 w 70138"/>
            <a:gd name="connsiteY7" fmla="*/ 1570 h 86920"/>
            <a:gd name="connsiteX8" fmla="*/ 35055 w 70138"/>
            <a:gd name="connsiteY8" fmla="*/ 4751 h 86920"/>
            <a:gd name="connsiteX9" fmla="*/ 28213 w 70138"/>
            <a:gd name="connsiteY9" fmla="*/ 9419 h 86920"/>
            <a:gd name="connsiteX10" fmla="*/ 21634 w 70138"/>
            <a:gd name="connsiteY10" fmla="*/ 15395 h 86920"/>
            <a:gd name="connsiteX11" fmla="*/ 15573 w 70138"/>
            <a:gd name="connsiteY11" fmla="*/ 22451 h 86920"/>
            <a:gd name="connsiteX12" fmla="*/ 10262 w 70138"/>
            <a:gd name="connsiteY12" fmla="*/ 30312 h 86920"/>
            <a:gd name="connsiteX13" fmla="*/ 5903 w 70138"/>
            <a:gd name="connsiteY13" fmla="*/ 38680 h 86920"/>
            <a:gd name="connsiteX14" fmla="*/ 2665 w 70138"/>
            <a:gd name="connsiteY14" fmla="*/ 47232 h 86920"/>
            <a:gd name="connsiteX15" fmla="*/ 672 w 70138"/>
            <a:gd name="connsiteY15" fmla="*/ 55638 h 86920"/>
            <a:gd name="connsiteX16" fmla="*/ 0 w 70138"/>
            <a:gd name="connsiteY16" fmla="*/ 63576 h 86920"/>
            <a:gd name="connsiteX17" fmla="*/ 676 w 70138"/>
            <a:gd name="connsiteY17" fmla="*/ 70741 h 86920"/>
            <a:gd name="connsiteX18" fmla="*/ 2676 w 70138"/>
            <a:gd name="connsiteY18" fmla="*/ 76858 h 86920"/>
            <a:gd name="connsiteX19" fmla="*/ 5919 w 70138"/>
            <a:gd name="connsiteY19" fmla="*/ 81691 h 86920"/>
            <a:gd name="connsiteX20" fmla="*/ 10282 w 70138"/>
            <a:gd name="connsiteY20" fmla="*/ 85055 h 86920"/>
            <a:gd name="connsiteX21" fmla="*/ 15598 w 70138"/>
            <a:gd name="connsiteY21" fmla="*/ 86821 h 86920"/>
            <a:gd name="connsiteX22" fmla="*/ 21661 w 70138"/>
            <a:gd name="connsiteY22" fmla="*/ 86920 h 86920"/>
            <a:gd name="connsiteX23" fmla="*/ 28242 w 70138"/>
            <a:gd name="connsiteY23" fmla="*/ 85348 h 86920"/>
            <a:gd name="connsiteX24" fmla="*/ 35084 w 70138"/>
            <a:gd name="connsiteY24" fmla="*/ 82169 h 86920"/>
            <a:gd name="connsiteX25" fmla="*/ 41925 w 70138"/>
            <a:gd name="connsiteY25" fmla="*/ 77499 h 86920"/>
            <a:gd name="connsiteX26" fmla="*/ 48502 w 70138"/>
            <a:gd name="connsiteY26" fmla="*/ 71523 h 86920"/>
            <a:gd name="connsiteX27" fmla="*/ 54565 w 70138"/>
            <a:gd name="connsiteY27" fmla="*/ 64469 h 86920"/>
            <a:gd name="connsiteX28" fmla="*/ 59876 w 70138"/>
            <a:gd name="connsiteY28" fmla="*/ 56606 h 86920"/>
            <a:gd name="connsiteX29" fmla="*/ 64236 w 70138"/>
            <a:gd name="connsiteY29" fmla="*/ 48239 h 86920"/>
            <a:gd name="connsiteX30" fmla="*/ 67474 w 70138"/>
            <a:gd name="connsiteY30" fmla="*/ 39688 h 86920"/>
            <a:gd name="connsiteX31" fmla="*/ 69467 w 70138"/>
            <a:gd name="connsiteY31" fmla="*/ 31282 h 86920"/>
            <a:gd name="connsiteX32" fmla="*/ 70138 w 70138"/>
            <a:gd name="connsiteY32" fmla="*/ 23343 h 86920"/>
            <a:gd name="connsiteX0" fmla="*/ 70138 w 70138"/>
            <a:gd name="connsiteY0" fmla="*/ 23343 h 86920"/>
            <a:gd name="connsiteX1" fmla="*/ 69460 w 70138"/>
            <a:gd name="connsiteY1" fmla="*/ 16178 h 86920"/>
            <a:gd name="connsiteX2" fmla="*/ 67463 w 70138"/>
            <a:gd name="connsiteY2" fmla="*/ 10062 h 86920"/>
            <a:gd name="connsiteX3" fmla="*/ 64220 w 70138"/>
            <a:gd name="connsiteY3" fmla="*/ 5229 h 86920"/>
            <a:gd name="connsiteX4" fmla="*/ 59856 w 70138"/>
            <a:gd name="connsiteY4" fmla="*/ 1865 h 86920"/>
            <a:gd name="connsiteX5" fmla="*/ 54540 w 70138"/>
            <a:gd name="connsiteY5" fmla="*/ 99 h 86920"/>
            <a:gd name="connsiteX6" fmla="*/ 48475 w 70138"/>
            <a:gd name="connsiteY6" fmla="*/ 0 h 86920"/>
            <a:gd name="connsiteX7" fmla="*/ 41896 w 70138"/>
            <a:gd name="connsiteY7" fmla="*/ 1570 h 86920"/>
            <a:gd name="connsiteX8" fmla="*/ 35055 w 70138"/>
            <a:gd name="connsiteY8" fmla="*/ 4751 h 86920"/>
            <a:gd name="connsiteX9" fmla="*/ 28213 w 70138"/>
            <a:gd name="connsiteY9" fmla="*/ 9419 h 86920"/>
            <a:gd name="connsiteX10" fmla="*/ 21634 w 70138"/>
            <a:gd name="connsiteY10" fmla="*/ 15395 h 86920"/>
            <a:gd name="connsiteX11" fmla="*/ 15573 w 70138"/>
            <a:gd name="connsiteY11" fmla="*/ 22451 h 86920"/>
            <a:gd name="connsiteX12" fmla="*/ 10262 w 70138"/>
            <a:gd name="connsiteY12" fmla="*/ 30312 h 86920"/>
            <a:gd name="connsiteX13" fmla="*/ 5903 w 70138"/>
            <a:gd name="connsiteY13" fmla="*/ 38680 h 86920"/>
            <a:gd name="connsiteX14" fmla="*/ 2665 w 70138"/>
            <a:gd name="connsiteY14" fmla="*/ 47232 h 86920"/>
            <a:gd name="connsiteX15" fmla="*/ 672 w 70138"/>
            <a:gd name="connsiteY15" fmla="*/ 55638 h 86920"/>
            <a:gd name="connsiteX16" fmla="*/ 0 w 70138"/>
            <a:gd name="connsiteY16" fmla="*/ 63576 h 86920"/>
            <a:gd name="connsiteX17" fmla="*/ 676 w 70138"/>
            <a:gd name="connsiteY17" fmla="*/ 70741 h 86920"/>
            <a:gd name="connsiteX18" fmla="*/ 2676 w 70138"/>
            <a:gd name="connsiteY18" fmla="*/ 76858 h 86920"/>
            <a:gd name="connsiteX19" fmla="*/ 5919 w 70138"/>
            <a:gd name="connsiteY19" fmla="*/ 81691 h 86920"/>
            <a:gd name="connsiteX20" fmla="*/ 10282 w 70138"/>
            <a:gd name="connsiteY20" fmla="*/ 85055 h 86920"/>
            <a:gd name="connsiteX21" fmla="*/ 15598 w 70138"/>
            <a:gd name="connsiteY21" fmla="*/ 86821 h 86920"/>
            <a:gd name="connsiteX22" fmla="*/ 21661 w 70138"/>
            <a:gd name="connsiteY22" fmla="*/ 86920 h 86920"/>
            <a:gd name="connsiteX23" fmla="*/ 28242 w 70138"/>
            <a:gd name="connsiteY23" fmla="*/ 85348 h 86920"/>
            <a:gd name="connsiteX24" fmla="*/ 35084 w 70138"/>
            <a:gd name="connsiteY24" fmla="*/ 82169 h 86920"/>
            <a:gd name="connsiteX25" fmla="*/ 41925 w 70138"/>
            <a:gd name="connsiteY25" fmla="*/ 77499 h 86920"/>
            <a:gd name="connsiteX26" fmla="*/ 48502 w 70138"/>
            <a:gd name="connsiteY26" fmla="*/ 71523 h 86920"/>
            <a:gd name="connsiteX27" fmla="*/ 54565 w 70138"/>
            <a:gd name="connsiteY27" fmla="*/ 64469 h 86920"/>
            <a:gd name="connsiteX28" fmla="*/ 59876 w 70138"/>
            <a:gd name="connsiteY28" fmla="*/ 56606 h 86920"/>
            <a:gd name="connsiteX29" fmla="*/ 64236 w 70138"/>
            <a:gd name="connsiteY29" fmla="*/ 48239 h 86920"/>
            <a:gd name="connsiteX30" fmla="*/ 67474 w 70138"/>
            <a:gd name="connsiteY30" fmla="*/ 39688 h 86920"/>
            <a:gd name="connsiteX31" fmla="*/ 69467 w 70138"/>
            <a:gd name="connsiteY31" fmla="*/ 31282 h 86920"/>
            <a:gd name="connsiteX32" fmla="*/ 70138 w 70138"/>
            <a:gd name="connsiteY32" fmla="*/ 23343 h 86920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081"/>
            <a:gd name="connsiteX1" fmla="*/ 69460 w 70138"/>
            <a:gd name="connsiteY1" fmla="*/ 16339 h 87081"/>
            <a:gd name="connsiteX2" fmla="*/ 67463 w 70138"/>
            <a:gd name="connsiteY2" fmla="*/ 10223 h 87081"/>
            <a:gd name="connsiteX3" fmla="*/ 64220 w 70138"/>
            <a:gd name="connsiteY3" fmla="*/ 5390 h 87081"/>
            <a:gd name="connsiteX4" fmla="*/ 59856 w 70138"/>
            <a:gd name="connsiteY4" fmla="*/ 2026 h 87081"/>
            <a:gd name="connsiteX5" fmla="*/ 54540 w 70138"/>
            <a:gd name="connsiteY5" fmla="*/ 260 h 87081"/>
            <a:gd name="connsiteX6" fmla="*/ 48475 w 70138"/>
            <a:gd name="connsiteY6" fmla="*/ 161 h 87081"/>
            <a:gd name="connsiteX7" fmla="*/ 41896 w 70138"/>
            <a:gd name="connsiteY7" fmla="*/ 1731 h 87081"/>
            <a:gd name="connsiteX8" fmla="*/ 35055 w 70138"/>
            <a:gd name="connsiteY8" fmla="*/ 4912 h 87081"/>
            <a:gd name="connsiteX9" fmla="*/ 28213 w 70138"/>
            <a:gd name="connsiteY9" fmla="*/ 9580 h 87081"/>
            <a:gd name="connsiteX10" fmla="*/ 21634 w 70138"/>
            <a:gd name="connsiteY10" fmla="*/ 15556 h 87081"/>
            <a:gd name="connsiteX11" fmla="*/ 15573 w 70138"/>
            <a:gd name="connsiteY11" fmla="*/ 22612 h 87081"/>
            <a:gd name="connsiteX12" fmla="*/ 10262 w 70138"/>
            <a:gd name="connsiteY12" fmla="*/ 30473 h 87081"/>
            <a:gd name="connsiteX13" fmla="*/ 5903 w 70138"/>
            <a:gd name="connsiteY13" fmla="*/ 38841 h 87081"/>
            <a:gd name="connsiteX14" fmla="*/ 2665 w 70138"/>
            <a:gd name="connsiteY14" fmla="*/ 47393 h 87081"/>
            <a:gd name="connsiteX15" fmla="*/ 672 w 70138"/>
            <a:gd name="connsiteY15" fmla="*/ 55799 h 87081"/>
            <a:gd name="connsiteX16" fmla="*/ 0 w 70138"/>
            <a:gd name="connsiteY16" fmla="*/ 63737 h 87081"/>
            <a:gd name="connsiteX17" fmla="*/ 676 w 70138"/>
            <a:gd name="connsiteY17" fmla="*/ 70902 h 87081"/>
            <a:gd name="connsiteX18" fmla="*/ 2676 w 70138"/>
            <a:gd name="connsiteY18" fmla="*/ 77019 h 87081"/>
            <a:gd name="connsiteX19" fmla="*/ 5919 w 70138"/>
            <a:gd name="connsiteY19" fmla="*/ 81852 h 87081"/>
            <a:gd name="connsiteX20" fmla="*/ 10282 w 70138"/>
            <a:gd name="connsiteY20" fmla="*/ 85216 h 87081"/>
            <a:gd name="connsiteX21" fmla="*/ 15598 w 70138"/>
            <a:gd name="connsiteY21" fmla="*/ 86982 h 87081"/>
            <a:gd name="connsiteX22" fmla="*/ 21661 w 70138"/>
            <a:gd name="connsiteY22" fmla="*/ 87081 h 87081"/>
            <a:gd name="connsiteX23" fmla="*/ 28242 w 70138"/>
            <a:gd name="connsiteY23" fmla="*/ 85509 h 87081"/>
            <a:gd name="connsiteX24" fmla="*/ 35084 w 70138"/>
            <a:gd name="connsiteY24" fmla="*/ 82330 h 87081"/>
            <a:gd name="connsiteX25" fmla="*/ 41925 w 70138"/>
            <a:gd name="connsiteY25" fmla="*/ 77660 h 87081"/>
            <a:gd name="connsiteX26" fmla="*/ 48502 w 70138"/>
            <a:gd name="connsiteY26" fmla="*/ 71684 h 87081"/>
            <a:gd name="connsiteX27" fmla="*/ 54565 w 70138"/>
            <a:gd name="connsiteY27" fmla="*/ 64630 h 87081"/>
            <a:gd name="connsiteX28" fmla="*/ 59876 w 70138"/>
            <a:gd name="connsiteY28" fmla="*/ 56767 h 87081"/>
            <a:gd name="connsiteX29" fmla="*/ 64236 w 70138"/>
            <a:gd name="connsiteY29" fmla="*/ 48400 h 87081"/>
            <a:gd name="connsiteX30" fmla="*/ 67474 w 70138"/>
            <a:gd name="connsiteY30" fmla="*/ 39849 h 87081"/>
            <a:gd name="connsiteX31" fmla="*/ 69467 w 70138"/>
            <a:gd name="connsiteY31" fmla="*/ 31443 h 87081"/>
            <a:gd name="connsiteX32" fmla="*/ 70138 w 70138"/>
            <a:gd name="connsiteY32" fmla="*/ 23504 h 87081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  <a:gd name="connsiteX0" fmla="*/ 70138 w 70138"/>
            <a:gd name="connsiteY0" fmla="*/ 23504 h 87243"/>
            <a:gd name="connsiteX1" fmla="*/ 69460 w 70138"/>
            <a:gd name="connsiteY1" fmla="*/ 16339 h 87243"/>
            <a:gd name="connsiteX2" fmla="*/ 67463 w 70138"/>
            <a:gd name="connsiteY2" fmla="*/ 10223 h 87243"/>
            <a:gd name="connsiteX3" fmla="*/ 64220 w 70138"/>
            <a:gd name="connsiteY3" fmla="*/ 5390 h 87243"/>
            <a:gd name="connsiteX4" fmla="*/ 59856 w 70138"/>
            <a:gd name="connsiteY4" fmla="*/ 2026 h 87243"/>
            <a:gd name="connsiteX5" fmla="*/ 54540 w 70138"/>
            <a:gd name="connsiteY5" fmla="*/ 260 h 87243"/>
            <a:gd name="connsiteX6" fmla="*/ 48475 w 70138"/>
            <a:gd name="connsiteY6" fmla="*/ 161 h 87243"/>
            <a:gd name="connsiteX7" fmla="*/ 41896 w 70138"/>
            <a:gd name="connsiteY7" fmla="*/ 1731 h 87243"/>
            <a:gd name="connsiteX8" fmla="*/ 35055 w 70138"/>
            <a:gd name="connsiteY8" fmla="*/ 4912 h 87243"/>
            <a:gd name="connsiteX9" fmla="*/ 28213 w 70138"/>
            <a:gd name="connsiteY9" fmla="*/ 9580 h 87243"/>
            <a:gd name="connsiteX10" fmla="*/ 21634 w 70138"/>
            <a:gd name="connsiteY10" fmla="*/ 15556 h 87243"/>
            <a:gd name="connsiteX11" fmla="*/ 15573 w 70138"/>
            <a:gd name="connsiteY11" fmla="*/ 22612 h 87243"/>
            <a:gd name="connsiteX12" fmla="*/ 10262 w 70138"/>
            <a:gd name="connsiteY12" fmla="*/ 30473 h 87243"/>
            <a:gd name="connsiteX13" fmla="*/ 5903 w 70138"/>
            <a:gd name="connsiteY13" fmla="*/ 38841 h 87243"/>
            <a:gd name="connsiteX14" fmla="*/ 2665 w 70138"/>
            <a:gd name="connsiteY14" fmla="*/ 47393 h 87243"/>
            <a:gd name="connsiteX15" fmla="*/ 672 w 70138"/>
            <a:gd name="connsiteY15" fmla="*/ 55799 h 87243"/>
            <a:gd name="connsiteX16" fmla="*/ 0 w 70138"/>
            <a:gd name="connsiteY16" fmla="*/ 63737 h 87243"/>
            <a:gd name="connsiteX17" fmla="*/ 676 w 70138"/>
            <a:gd name="connsiteY17" fmla="*/ 70902 h 87243"/>
            <a:gd name="connsiteX18" fmla="*/ 2676 w 70138"/>
            <a:gd name="connsiteY18" fmla="*/ 77019 h 87243"/>
            <a:gd name="connsiteX19" fmla="*/ 5919 w 70138"/>
            <a:gd name="connsiteY19" fmla="*/ 81852 h 87243"/>
            <a:gd name="connsiteX20" fmla="*/ 10282 w 70138"/>
            <a:gd name="connsiteY20" fmla="*/ 85216 h 87243"/>
            <a:gd name="connsiteX21" fmla="*/ 15598 w 70138"/>
            <a:gd name="connsiteY21" fmla="*/ 86982 h 87243"/>
            <a:gd name="connsiteX22" fmla="*/ 21661 w 70138"/>
            <a:gd name="connsiteY22" fmla="*/ 87081 h 87243"/>
            <a:gd name="connsiteX23" fmla="*/ 28242 w 70138"/>
            <a:gd name="connsiteY23" fmla="*/ 85509 h 87243"/>
            <a:gd name="connsiteX24" fmla="*/ 35084 w 70138"/>
            <a:gd name="connsiteY24" fmla="*/ 82330 h 87243"/>
            <a:gd name="connsiteX25" fmla="*/ 41925 w 70138"/>
            <a:gd name="connsiteY25" fmla="*/ 77660 h 87243"/>
            <a:gd name="connsiteX26" fmla="*/ 48502 w 70138"/>
            <a:gd name="connsiteY26" fmla="*/ 71684 h 87243"/>
            <a:gd name="connsiteX27" fmla="*/ 54565 w 70138"/>
            <a:gd name="connsiteY27" fmla="*/ 64630 h 87243"/>
            <a:gd name="connsiteX28" fmla="*/ 59876 w 70138"/>
            <a:gd name="connsiteY28" fmla="*/ 56767 h 87243"/>
            <a:gd name="connsiteX29" fmla="*/ 64236 w 70138"/>
            <a:gd name="connsiteY29" fmla="*/ 48400 h 87243"/>
            <a:gd name="connsiteX30" fmla="*/ 67474 w 70138"/>
            <a:gd name="connsiteY30" fmla="*/ 39849 h 87243"/>
            <a:gd name="connsiteX31" fmla="*/ 69467 w 70138"/>
            <a:gd name="connsiteY31" fmla="*/ 31443 h 87243"/>
            <a:gd name="connsiteX32" fmla="*/ 70138 w 70138"/>
            <a:gd name="connsiteY32" fmla="*/ 23504 h 872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70138" h="87243">
              <a:moveTo>
                <a:pt x="70138" y="23504"/>
              </a:moveTo>
              <a:cubicBezTo>
                <a:pt x="70137" y="20987"/>
                <a:pt x="69906" y="18552"/>
                <a:pt x="69460" y="16339"/>
              </a:cubicBezTo>
              <a:cubicBezTo>
                <a:pt x="69014" y="14126"/>
                <a:pt x="68336" y="12048"/>
                <a:pt x="67463" y="10223"/>
              </a:cubicBezTo>
              <a:cubicBezTo>
                <a:pt x="66590" y="8398"/>
                <a:pt x="65488" y="6756"/>
                <a:pt x="64220" y="5390"/>
              </a:cubicBezTo>
              <a:cubicBezTo>
                <a:pt x="62952" y="4024"/>
                <a:pt x="61469" y="2881"/>
                <a:pt x="59856" y="2026"/>
              </a:cubicBezTo>
              <a:cubicBezTo>
                <a:pt x="58243" y="1171"/>
                <a:pt x="56437" y="571"/>
                <a:pt x="54540" y="260"/>
              </a:cubicBezTo>
              <a:cubicBezTo>
                <a:pt x="52643" y="-51"/>
                <a:pt x="50582" y="-84"/>
                <a:pt x="48475" y="161"/>
              </a:cubicBezTo>
              <a:cubicBezTo>
                <a:pt x="46368" y="406"/>
                <a:pt x="44133" y="939"/>
                <a:pt x="41896" y="1731"/>
              </a:cubicBezTo>
              <a:cubicBezTo>
                <a:pt x="39659" y="2523"/>
                <a:pt x="37335" y="3604"/>
                <a:pt x="35055" y="4912"/>
              </a:cubicBezTo>
              <a:cubicBezTo>
                <a:pt x="32775" y="6220"/>
                <a:pt x="30450" y="7806"/>
                <a:pt x="28213" y="9580"/>
              </a:cubicBezTo>
              <a:cubicBezTo>
                <a:pt x="25976" y="11354"/>
                <a:pt x="23741" y="13384"/>
                <a:pt x="21634" y="15556"/>
              </a:cubicBezTo>
              <a:cubicBezTo>
                <a:pt x="19527" y="17728"/>
                <a:pt x="17468" y="20126"/>
                <a:pt x="15573" y="22612"/>
              </a:cubicBezTo>
              <a:cubicBezTo>
                <a:pt x="13678" y="25098"/>
                <a:pt x="11874" y="27768"/>
                <a:pt x="10262" y="30473"/>
              </a:cubicBezTo>
              <a:cubicBezTo>
                <a:pt x="8650" y="33178"/>
                <a:pt x="7169" y="36021"/>
                <a:pt x="5903" y="38841"/>
              </a:cubicBezTo>
              <a:cubicBezTo>
                <a:pt x="4637" y="41661"/>
                <a:pt x="3537" y="44567"/>
                <a:pt x="2665" y="47393"/>
              </a:cubicBezTo>
              <a:cubicBezTo>
                <a:pt x="1793" y="50219"/>
                <a:pt x="1116" y="53075"/>
                <a:pt x="672" y="55799"/>
              </a:cubicBezTo>
              <a:cubicBezTo>
                <a:pt x="228" y="58523"/>
                <a:pt x="-1" y="61220"/>
                <a:pt x="0" y="63737"/>
              </a:cubicBezTo>
              <a:cubicBezTo>
                <a:pt x="1" y="66254"/>
                <a:pt x="230" y="68688"/>
                <a:pt x="676" y="70902"/>
              </a:cubicBezTo>
              <a:cubicBezTo>
                <a:pt x="1122" y="73116"/>
                <a:pt x="1802" y="75194"/>
                <a:pt x="2676" y="77019"/>
              </a:cubicBezTo>
              <a:cubicBezTo>
                <a:pt x="3550" y="78844"/>
                <a:pt x="4651" y="80486"/>
                <a:pt x="5919" y="81852"/>
              </a:cubicBezTo>
              <a:cubicBezTo>
                <a:pt x="7187" y="83218"/>
                <a:pt x="8669" y="84361"/>
                <a:pt x="10282" y="85216"/>
              </a:cubicBezTo>
              <a:cubicBezTo>
                <a:pt x="11895" y="86071"/>
                <a:pt x="13702" y="86671"/>
                <a:pt x="15598" y="86982"/>
              </a:cubicBezTo>
              <a:cubicBezTo>
                <a:pt x="17495" y="87293"/>
                <a:pt x="19554" y="87327"/>
                <a:pt x="21661" y="87081"/>
              </a:cubicBezTo>
              <a:cubicBezTo>
                <a:pt x="23768" y="86836"/>
                <a:pt x="26005" y="86301"/>
                <a:pt x="28242" y="85509"/>
              </a:cubicBezTo>
              <a:cubicBezTo>
                <a:pt x="30479" y="84717"/>
                <a:pt x="32804" y="83638"/>
                <a:pt x="35084" y="82330"/>
              </a:cubicBezTo>
              <a:cubicBezTo>
                <a:pt x="37364" y="81022"/>
                <a:pt x="39689" y="79434"/>
                <a:pt x="41925" y="77660"/>
              </a:cubicBezTo>
              <a:cubicBezTo>
                <a:pt x="44161" y="75886"/>
                <a:pt x="46395" y="73856"/>
                <a:pt x="48502" y="71684"/>
              </a:cubicBezTo>
              <a:cubicBezTo>
                <a:pt x="50609" y="69512"/>
                <a:pt x="52669" y="67116"/>
                <a:pt x="54565" y="64630"/>
              </a:cubicBezTo>
              <a:cubicBezTo>
                <a:pt x="56461" y="62144"/>
                <a:pt x="58264" y="59472"/>
                <a:pt x="59876" y="56767"/>
              </a:cubicBezTo>
              <a:cubicBezTo>
                <a:pt x="61488" y="54062"/>
                <a:pt x="62970" y="51220"/>
                <a:pt x="64236" y="48400"/>
              </a:cubicBezTo>
              <a:cubicBezTo>
                <a:pt x="65502" y="45580"/>
                <a:pt x="66602" y="42675"/>
                <a:pt x="67474" y="39849"/>
              </a:cubicBezTo>
              <a:cubicBezTo>
                <a:pt x="68346" y="37023"/>
                <a:pt x="69023" y="34167"/>
                <a:pt x="69467" y="31443"/>
              </a:cubicBezTo>
              <a:cubicBezTo>
                <a:pt x="69911" y="28719"/>
                <a:pt x="70139" y="26021"/>
                <a:pt x="70138" y="23504"/>
              </a:cubicBez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0.2986</cdr:x>
      <cdr:y>0.43899</cdr:y>
    </cdr:from>
    <cdr:to>
      <cdr:x>0.30562</cdr:x>
      <cdr:y>0.45399</cdr:y>
    </cdr:to>
    <cdr:sp macro="" textlink="">
      <cdr:nvSpPr>
        <cdr:cNvPr id="8" name="PlotDat5_13|2~34_0">
          <a:extLst xmlns:a="http://schemas.openxmlformats.org/drawingml/2006/main">
            <a:ext uri="{FF2B5EF4-FFF2-40B4-BE49-F238E27FC236}">
              <a16:creationId xmlns:a16="http://schemas.microsoft.com/office/drawing/2014/main" id="{CADBA789-412B-497B-AB17-B4A81BA6D1DA}"/>
            </a:ext>
          </a:extLst>
        </cdr:cNvPr>
        <cdr:cNvSpPr/>
      </cdr:nvSpPr>
      <cdr:spPr>
        <a:xfrm xmlns:a="http://schemas.openxmlformats.org/drawingml/2006/main">
          <a:off x="2881203" y="2641429"/>
          <a:ext cx="67707" cy="90212"/>
        </a:xfrm>
        <a:custGeom xmlns:a="http://schemas.openxmlformats.org/drawingml/2006/main">
          <a:avLst/>
          <a:gdLst>
            <a:gd name="connsiteX0" fmla="*/ 67707 w 67707"/>
            <a:gd name="connsiteY0" fmla="*/ 24371 h 89918"/>
            <a:gd name="connsiteX1" fmla="*/ 67053 w 67707"/>
            <a:gd name="connsiteY1" fmla="*/ 16936 h 89918"/>
            <a:gd name="connsiteX2" fmla="*/ 65125 w 67707"/>
            <a:gd name="connsiteY2" fmla="*/ 10579 h 89918"/>
            <a:gd name="connsiteX3" fmla="*/ 61993 w 67707"/>
            <a:gd name="connsiteY3" fmla="*/ 5543 h 89918"/>
            <a:gd name="connsiteX4" fmla="*/ 57781 w 67707"/>
            <a:gd name="connsiteY4" fmla="*/ 2021 h 89918"/>
            <a:gd name="connsiteX5" fmla="*/ 52650 w 67707"/>
            <a:gd name="connsiteY5" fmla="*/ 150 h 89918"/>
            <a:gd name="connsiteX6" fmla="*/ 46794 w 67707"/>
            <a:gd name="connsiteY6" fmla="*/ 0 h 89918"/>
            <a:gd name="connsiteX7" fmla="*/ 40444 w 67707"/>
            <a:gd name="connsiteY7" fmla="*/ 1580 h 89918"/>
            <a:gd name="connsiteX8" fmla="*/ 33838 w 67707"/>
            <a:gd name="connsiteY8" fmla="*/ 4825 h 89918"/>
            <a:gd name="connsiteX9" fmla="*/ 27234 w 67707"/>
            <a:gd name="connsiteY9" fmla="*/ 9614 h 89918"/>
            <a:gd name="connsiteX10" fmla="*/ 20885 w 67707"/>
            <a:gd name="connsiteY10" fmla="*/ 15759 h 89918"/>
            <a:gd name="connsiteX11" fmla="*/ 15033 w 67707"/>
            <a:gd name="connsiteY11" fmla="*/ 23027 h 89918"/>
            <a:gd name="connsiteX12" fmla="*/ 9904 w 67707"/>
            <a:gd name="connsiteY12" fmla="*/ 31140 h 89918"/>
            <a:gd name="connsiteX13" fmla="*/ 5698 w 67707"/>
            <a:gd name="connsiteY13" fmla="*/ 39781 h 89918"/>
            <a:gd name="connsiteX14" fmla="*/ 2571 w 67707"/>
            <a:gd name="connsiteY14" fmla="*/ 48622 h 89918"/>
            <a:gd name="connsiteX15" fmla="*/ 647 w 67707"/>
            <a:gd name="connsiteY15" fmla="*/ 57323 h 89918"/>
            <a:gd name="connsiteX16" fmla="*/ 0 w 67707"/>
            <a:gd name="connsiteY16" fmla="*/ 65549 h 89918"/>
            <a:gd name="connsiteX17" fmla="*/ 654 w 67707"/>
            <a:gd name="connsiteY17" fmla="*/ 72983 h 89918"/>
            <a:gd name="connsiteX18" fmla="*/ 2584 w 67707"/>
            <a:gd name="connsiteY18" fmla="*/ 79340 h 89918"/>
            <a:gd name="connsiteX19" fmla="*/ 5716 w 67707"/>
            <a:gd name="connsiteY19" fmla="*/ 84376 h 89918"/>
            <a:gd name="connsiteX20" fmla="*/ 9926 w 67707"/>
            <a:gd name="connsiteY20" fmla="*/ 87897 h 89918"/>
            <a:gd name="connsiteX21" fmla="*/ 15060 w 67707"/>
            <a:gd name="connsiteY21" fmla="*/ 89769 h 89918"/>
            <a:gd name="connsiteX22" fmla="*/ 20913 w 67707"/>
            <a:gd name="connsiteY22" fmla="*/ 89918 h 89918"/>
            <a:gd name="connsiteX23" fmla="*/ 27266 w 67707"/>
            <a:gd name="connsiteY23" fmla="*/ 88339 h 89918"/>
            <a:gd name="connsiteX24" fmla="*/ 33869 w 67707"/>
            <a:gd name="connsiteY24" fmla="*/ 85094 h 89918"/>
            <a:gd name="connsiteX25" fmla="*/ 40475 w 67707"/>
            <a:gd name="connsiteY25" fmla="*/ 80306 h 89918"/>
            <a:gd name="connsiteX26" fmla="*/ 46825 w 67707"/>
            <a:gd name="connsiteY26" fmla="*/ 74159 h 89918"/>
            <a:gd name="connsiteX27" fmla="*/ 52674 w 67707"/>
            <a:gd name="connsiteY27" fmla="*/ 66891 h 89918"/>
            <a:gd name="connsiteX28" fmla="*/ 57803 w 67707"/>
            <a:gd name="connsiteY28" fmla="*/ 58780 h 89918"/>
            <a:gd name="connsiteX29" fmla="*/ 62011 w 67707"/>
            <a:gd name="connsiteY29" fmla="*/ 50138 h 89918"/>
            <a:gd name="connsiteX30" fmla="*/ 65136 w 67707"/>
            <a:gd name="connsiteY30" fmla="*/ 41296 h 89918"/>
            <a:gd name="connsiteX31" fmla="*/ 67060 w 67707"/>
            <a:gd name="connsiteY31" fmla="*/ 32595 h 89918"/>
            <a:gd name="connsiteX32" fmla="*/ 67707 w 67707"/>
            <a:gd name="connsiteY32" fmla="*/ 24371 h 89918"/>
            <a:gd name="connsiteX0" fmla="*/ 67707 w 67707"/>
            <a:gd name="connsiteY0" fmla="*/ 24371 h 89918"/>
            <a:gd name="connsiteX1" fmla="*/ 67053 w 67707"/>
            <a:gd name="connsiteY1" fmla="*/ 16936 h 89918"/>
            <a:gd name="connsiteX2" fmla="*/ 65125 w 67707"/>
            <a:gd name="connsiteY2" fmla="*/ 10579 h 89918"/>
            <a:gd name="connsiteX3" fmla="*/ 61993 w 67707"/>
            <a:gd name="connsiteY3" fmla="*/ 5543 h 89918"/>
            <a:gd name="connsiteX4" fmla="*/ 57781 w 67707"/>
            <a:gd name="connsiteY4" fmla="*/ 2021 h 89918"/>
            <a:gd name="connsiteX5" fmla="*/ 52650 w 67707"/>
            <a:gd name="connsiteY5" fmla="*/ 150 h 89918"/>
            <a:gd name="connsiteX6" fmla="*/ 46794 w 67707"/>
            <a:gd name="connsiteY6" fmla="*/ 0 h 89918"/>
            <a:gd name="connsiteX7" fmla="*/ 40444 w 67707"/>
            <a:gd name="connsiteY7" fmla="*/ 1580 h 89918"/>
            <a:gd name="connsiteX8" fmla="*/ 33838 w 67707"/>
            <a:gd name="connsiteY8" fmla="*/ 4825 h 89918"/>
            <a:gd name="connsiteX9" fmla="*/ 27234 w 67707"/>
            <a:gd name="connsiteY9" fmla="*/ 9614 h 89918"/>
            <a:gd name="connsiteX10" fmla="*/ 20885 w 67707"/>
            <a:gd name="connsiteY10" fmla="*/ 15759 h 89918"/>
            <a:gd name="connsiteX11" fmla="*/ 15033 w 67707"/>
            <a:gd name="connsiteY11" fmla="*/ 23027 h 89918"/>
            <a:gd name="connsiteX12" fmla="*/ 9904 w 67707"/>
            <a:gd name="connsiteY12" fmla="*/ 31140 h 89918"/>
            <a:gd name="connsiteX13" fmla="*/ 5698 w 67707"/>
            <a:gd name="connsiteY13" fmla="*/ 39781 h 89918"/>
            <a:gd name="connsiteX14" fmla="*/ 2571 w 67707"/>
            <a:gd name="connsiteY14" fmla="*/ 48622 h 89918"/>
            <a:gd name="connsiteX15" fmla="*/ 647 w 67707"/>
            <a:gd name="connsiteY15" fmla="*/ 57323 h 89918"/>
            <a:gd name="connsiteX16" fmla="*/ 0 w 67707"/>
            <a:gd name="connsiteY16" fmla="*/ 65549 h 89918"/>
            <a:gd name="connsiteX17" fmla="*/ 654 w 67707"/>
            <a:gd name="connsiteY17" fmla="*/ 72983 h 89918"/>
            <a:gd name="connsiteX18" fmla="*/ 2584 w 67707"/>
            <a:gd name="connsiteY18" fmla="*/ 79340 h 89918"/>
            <a:gd name="connsiteX19" fmla="*/ 5716 w 67707"/>
            <a:gd name="connsiteY19" fmla="*/ 84376 h 89918"/>
            <a:gd name="connsiteX20" fmla="*/ 9926 w 67707"/>
            <a:gd name="connsiteY20" fmla="*/ 87897 h 89918"/>
            <a:gd name="connsiteX21" fmla="*/ 15060 w 67707"/>
            <a:gd name="connsiteY21" fmla="*/ 89769 h 89918"/>
            <a:gd name="connsiteX22" fmla="*/ 20913 w 67707"/>
            <a:gd name="connsiteY22" fmla="*/ 89918 h 89918"/>
            <a:gd name="connsiteX23" fmla="*/ 27266 w 67707"/>
            <a:gd name="connsiteY23" fmla="*/ 88339 h 89918"/>
            <a:gd name="connsiteX24" fmla="*/ 33869 w 67707"/>
            <a:gd name="connsiteY24" fmla="*/ 85094 h 89918"/>
            <a:gd name="connsiteX25" fmla="*/ 40475 w 67707"/>
            <a:gd name="connsiteY25" fmla="*/ 80306 h 89918"/>
            <a:gd name="connsiteX26" fmla="*/ 46825 w 67707"/>
            <a:gd name="connsiteY26" fmla="*/ 74159 h 89918"/>
            <a:gd name="connsiteX27" fmla="*/ 52674 w 67707"/>
            <a:gd name="connsiteY27" fmla="*/ 66891 h 89918"/>
            <a:gd name="connsiteX28" fmla="*/ 57803 w 67707"/>
            <a:gd name="connsiteY28" fmla="*/ 58780 h 89918"/>
            <a:gd name="connsiteX29" fmla="*/ 62011 w 67707"/>
            <a:gd name="connsiteY29" fmla="*/ 50138 h 89918"/>
            <a:gd name="connsiteX30" fmla="*/ 65136 w 67707"/>
            <a:gd name="connsiteY30" fmla="*/ 41296 h 89918"/>
            <a:gd name="connsiteX31" fmla="*/ 67060 w 67707"/>
            <a:gd name="connsiteY31" fmla="*/ 32595 h 89918"/>
            <a:gd name="connsiteX32" fmla="*/ 67707 w 67707"/>
            <a:gd name="connsiteY32" fmla="*/ 24371 h 89918"/>
            <a:gd name="connsiteX0" fmla="*/ 67707 w 67707"/>
            <a:gd name="connsiteY0" fmla="*/ 24371 h 89918"/>
            <a:gd name="connsiteX1" fmla="*/ 67053 w 67707"/>
            <a:gd name="connsiteY1" fmla="*/ 16936 h 89918"/>
            <a:gd name="connsiteX2" fmla="*/ 65125 w 67707"/>
            <a:gd name="connsiteY2" fmla="*/ 10579 h 89918"/>
            <a:gd name="connsiteX3" fmla="*/ 61993 w 67707"/>
            <a:gd name="connsiteY3" fmla="*/ 5543 h 89918"/>
            <a:gd name="connsiteX4" fmla="*/ 57781 w 67707"/>
            <a:gd name="connsiteY4" fmla="*/ 2021 h 89918"/>
            <a:gd name="connsiteX5" fmla="*/ 52650 w 67707"/>
            <a:gd name="connsiteY5" fmla="*/ 150 h 89918"/>
            <a:gd name="connsiteX6" fmla="*/ 46794 w 67707"/>
            <a:gd name="connsiteY6" fmla="*/ 0 h 89918"/>
            <a:gd name="connsiteX7" fmla="*/ 40444 w 67707"/>
            <a:gd name="connsiteY7" fmla="*/ 1580 h 89918"/>
            <a:gd name="connsiteX8" fmla="*/ 33838 w 67707"/>
            <a:gd name="connsiteY8" fmla="*/ 4825 h 89918"/>
            <a:gd name="connsiteX9" fmla="*/ 27234 w 67707"/>
            <a:gd name="connsiteY9" fmla="*/ 9614 h 89918"/>
            <a:gd name="connsiteX10" fmla="*/ 20885 w 67707"/>
            <a:gd name="connsiteY10" fmla="*/ 15759 h 89918"/>
            <a:gd name="connsiteX11" fmla="*/ 15033 w 67707"/>
            <a:gd name="connsiteY11" fmla="*/ 23027 h 89918"/>
            <a:gd name="connsiteX12" fmla="*/ 9904 w 67707"/>
            <a:gd name="connsiteY12" fmla="*/ 31140 h 89918"/>
            <a:gd name="connsiteX13" fmla="*/ 5698 w 67707"/>
            <a:gd name="connsiteY13" fmla="*/ 39781 h 89918"/>
            <a:gd name="connsiteX14" fmla="*/ 2571 w 67707"/>
            <a:gd name="connsiteY14" fmla="*/ 48622 h 89918"/>
            <a:gd name="connsiteX15" fmla="*/ 647 w 67707"/>
            <a:gd name="connsiteY15" fmla="*/ 57323 h 89918"/>
            <a:gd name="connsiteX16" fmla="*/ 0 w 67707"/>
            <a:gd name="connsiteY16" fmla="*/ 65549 h 89918"/>
            <a:gd name="connsiteX17" fmla="*/ 654 w 67707"/>
            <a:gd name="connsiteY17" fmla="*/ 72983 h 89918"/>
            <a:gd name="connsiteX18" fmla="*/ 2584 w 67707"/>
            <a:gd name="connsiteY18" fmla="*/ 79340 h 89918"/>
            <a:gd name="connsiteX19" fmla="*/ 5716 w 67707"/>
            <a:gd name="connsiteY19" fmla="*/ 84376 h 89918"/>
            <a:gd name="connsiteX20" fmla="*/ 9926 w 67707"/>
            <a:gd name="connsiteY20" fmla="*/ 87897 h 89918"/>
            <a:gd name="connsiteX21" fmla="*/ 15060 w 67707"/>
            <a:gd name="connsiteY21" fmla="*/ 89769 h 89918"/>
            <a:gd name="connsiteX22" fmla="*/ 20913 w 67707"/>
            <a:gd name="connsiteY22" fmla="*/ 89918 h 89918"/>
            <a:gd name="connsiteX23" fmla="*/ 27266 w 67707"/>
            <a:gd name="connsiteY23" fmla="*/ 88339 h 89918"/>
            <a:gd name="connsiteX24" fmla="*/ 33869 w 67707"/>
            <a:gd name="connsiteY24" fmla="*/ 85094 h 89918"/>
            <a:gd name="connsiteX25" fmla="*/ 40475 w 67707"/>
            <a:gd name="connsiteY25" fmla="*/ 80306 h 89918"/>
            <a:gd name="connsiteX26" fmla="*/ 46825 w 67707"/>
            <a:gd name="connsiteY26" fmla="*/ 74159 h 89918"/>
            <a:gd name="connsiteX27" fmla="*/ 52674 w 67707"/>
            <a:gd name="connsiteY27" fmla="*/ 66891 h 89918"/>
            <a:gd name="connsiteX28" fmla="*/ 57803 w 67707"/>
            <a:gd name="connsiteY28" fmla="*/ 58780 h 89918"/>
            <a:gd name="connsiteX29" fmla="*/ 62011 w 67707"/>
            <a:gd name="connsiteY29" fmla="*/ 50138 h 89918"/>
            <a:gd name="connsiteX30" fmla="*/ 65136 w 67707"/>
            <a:gd name="connsiteY30" fmla="*/ 41296 h 89918"/>
            <a:gd name="connsiteX31" fmla="*/ 67060 w 67707"/>
            <a:gd name="connsiteY31" fmla="*/ 32595 h 89918"/>
            <a:gd name="connsiteX32" fmla="*/ 67707 w 67707"/>
            <a:gd name="connsiteY32" fmla="*/ 24371 h 89918"/>
            <a:gd name="connsiteX0" fmla="*/ 67707 w 67707"/>
            <a:gd name="connsiteY0" fmla="*/ 24371 h 89918"/>
            <a:gd name="connsiteX1" fmla="*/ 67053 w 67707"/>
            <a:gd name="connsiteY1" fmla="*/ 16936 h 89918"/>
            <a:gd name="connsiteX2" fmla="*/ 65125 w 67707"/>
            <a:gd name="connsiteY2" fmla="*/ 10579 h 89918"/>
            <a:gd name="connsiteX3" fmla="*/ 61993 w 67707"/>
            <a:gd name="connsiteY3" fmla="*/ 5543 h 89918"/>
            <a:gd name="connsiteX4" fmla="*/ 57781 w 67707"/>
            <a:gd name="connsiteY4" fmla="*/ 2021 h 89918"/>
            <a:gd name="connsiteX5" fmla="*/ 52650 w 67707"/>
            <a:gd name="connsiteY5" fmla="*/ 150 h 89918"/>
            <a:gd name="connsiteX6" fmla="*/ 46794 w 67707"/>
            <a:gd name="connsiteY6" fmla="*/ 0 h 89918"/>
            <a:gd name="connsiteX7" fmla="*/ 40444 w 67707"/>
            <a:gd name="connsiteY7" fmla="*/ 1580 h 89918"/>
            <a:gd name="connsiteX8" fmla="*/ 33838 w 67707"/>
            <a:gd name="connsiteY8" fmla="*/ 4825 h 89918"/>
            <a:gd name="connsiteX9" fmla="*/ 27234 w 67707"/>
            <a:gd name="connsiteY9" fmla="*/ 9614 h 89918"/>
            <a:gd name="connsiteX10" fmla="*/ 20885 w 67707"/>
            <a:gd name="connsiteY10" fmla="*/ 15759 h 89918"/>
            <a:gd name="connsiteX11" fmla="*/ 15033 w 67707"/>
            <a:gd name="connsiteY11" fmla="*/ 23027 h 89918"/>
            <a:gd name="connsiteX12" fmla="*/ 9904 w 67707"/>
            <a:gd name="connsiteY12" fmla="*/ 31140 h 89918"/>
            <a:gd name="connsiteX13" fmla="*/ 5698 w 67707"/>
            <a:gd name="connsiteY13" fmla="*/ 39781 h 89918"/>
            <a:gd name="connsiteX14" fmla="*/ 2571 w 67707"/>
            <a:gd name="connsiteY14" fmla="*/ 48622 h 89918"/>
            <a:gd name="connsiteX15" fmla="*/ 647 w 67707"/>
            <a:gd name="connsiteY15" fmla="*/ 57323 h 89918"/>
            <a:gd name="connsiteX16" fmla="*/ 0 w 67707"/>
            <a:gd name="connsiteY16" fmla="*/ 65549 h 89918"/>
            <a:gd name="connsiteX17" fmla="*/ 654 w 67707"/>
            <a:gd name="connsiteY17" fmla="*/ 72983 h 89918"/>
            <a:gd name="connsiteX18" fmla="*/ 2584 w 67707"/>
            <a:gd name="connsiteY18" fmla="*/ 79340 h 89918"/>
            <a:gd name="connsiteX19" fmla="*/ 5716 w 67707"/>
            <a:gd name="connsiteY19" fmla="*/ 84376 h 89918"/>
            <a:gd name="connsiteX20" fmla="*/ 9926 w 67707"/>
            <a:gd name="connsiteY20" fmla="*/ 87897 h 89918"/>
            <a:gd name="connsiteX21" fmla="*/ 15060 w 67707"/>
            <a:gd name="connsiteY21" fmla="*/ 89769 h 89918"/>
            <a:gd name="connsiteX22" fmla="*/ 20913 w 67707"/>
            <a:gd name="connsiteY22" fmla="*/ 89918 h 89918"/>
            <a:gd name="connsiteX23" fmla="*/ 27266 w 67707"/>
            <a:gd name="connsiteY23" fmla="*/ 88339 h 89918"/>
            <a:gd name="connsiteX24" fmla="*/ 33869 w 67707"/>
            <a:gd name="connsiteY24" fmla="*/ 85094 h 89918"/>
            <a:gd name="connsiteX25" fmla="*/ 40475 w 67707"/>
            <a:gd name="connsiteY25" fmla="*/ 80306 h 89918"/>
            <a:gd name="connsiteX26" fmla="*/ 46825 w 67707"/>
            <a:gd name="connsiteY26" fmla="*/ 74159 h 89918"/>
            <a:gd name="connsiteX27" fmla="*/ 52674 w 67707"/>
            <a:gd name="connsiteY27" fmla="*/ 66891 h 89918"/>
            <a:gd name="connsiteX28" fmla="*/ 57803 w 67707"/>
            <a:gd name="connsiteY28" fmla="*/ 58780 h 89918"/>
            <a:gd name="connsiteX29" fmla="*/ 62011 w 67707"/>
            <a:gd name="connsiteY29" fmla="*/ 50138 h 89918"/>
            <a:gd name="connsiteX30" fmla="*/ 65136 w 67707"/>
            <a:gd name="connsiteY30" fmla="*/ 41296 h 89918"/>
            <a:gd name="connsiteX31" fmla="*/ 67060 w 67707"/>
            <a:gd name="connsiteY31" fmla="*/ 32595 h 89918"/>
            <a:gd name="connsiteX32" fmla="*/ 67707 w 67707"/>
            <a:gd name="connsiteY32" fmla="*/ 24371 h 89918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065"/>
            <a:gd name="connsiteX1" fmla="*/ 67053 w 67707"/>
            <a:gd name="connsiteY1" fmla="*/ 17083 h 90065"/>
            <a:gd name="connsiteX2" fmla="*/ 65125 w 67707"/>
            <a:gd name="connsiteY2" fmla="*/ 10726 h 90065"/>
            <a:gd name="connsiteX3" fmla="*/ 61993 w 67707"/>
            <a:gd name="connsiteY3" fmla="*/ 5690 h 90065"/>
            <a:gd name="connsiteX4" fmla="*/ 57781 w 67707"/>
            <a:gd name="connsiteY4" fmla="*/ 2168 h 90065"/>
            <a:gd name="connsiteX5" fmla="*/ 52650 w 67707"/>
            <a:gd name="connsiteY5" fmla="*/ 297 h 90065"/>
            <a:gd name="connsiteX6" fmla="*/ 46794 w 67707"/>
            <a:gd name="connsiteY6" fmla="*/ 147 h 90065"/>
            <a:gd name="connsiteX7" fmla="*/ 40444 w 67707"/>
            <a:gd name="connsiteY7" fmla="*/ 1727 h 90065"/>
            <a:gd name="connsiteX8" fmla="*/ 33838 w 67707"/>
            <a:gd name="connsiteY8" fmla="*/ 4972 h 90065"/>
            <a:gd name="connsiteX9" fmla="*/ 27234 w 67707"/>
            <a:gd name="connsiteY9" fmla="*/ 9761 h 90065"/>
            <a:gd name="connsiteX10" fmla="*/ 20885 w 67707"/>
            <a:gd name="connsiteY10" fmla="*/ 15906 h 90065"/>
            <a:gd name="connsiteX11" fmla="*/ 15033 w 67707"/>
            <a:gd name="connsiteY11" fmla="*/ 23174 h 90065"/>
            <a:gd name="connsiteX12" fmla="*/ 9904 w 67707"/>
            <a:gd name="connsiteY12" fmla="*/ 31287 h 90065"/>
            <a:gd name="connsiteX13" fmla="*/ 5698 w 67707"/>
            <a:gd name="connsiteY13" fmla="*/ 39928 h 90065"/>
            <a:gd name="connsiteX14" fmla="*/ 2571 w 67707"/>
            <a:gd name="connsiteY14" fmla="*/ 48769 h 90065"/>
            <a:gd name="connsiteX15" fmla="*/ 647 w 67707"/>
            <a:gd name="connsiteY15" fmla="*/ 57470 h 90065"/>
            <a:gd name="connsiteX16" fmla="*/ 0 w 67707"/>
            <a:gd name="connsiteY16" fmla="*/ 65696 h 90065"/>
            <a:gd name="connsiteX17" fmla="*/ 654 w 67707"/>
            <a:gd name="connsiteY17" fmla="*/ 73130 h 90065"/>
            <a:gd name="connsiteX18" fmla="*/ 2584 w 67707"/>
            <a:gd name="connsiteY18" fmla="*/ 79487 h 90065"/>
            <a:gd name="connsiteX19" fmla="*/ 5716 w 67707"/>
            <a:gd name="connsiteY19" fmla="*/ 84523 h 90065"/>
            <a:gd name="connsiteX20" fmla="*/ 9926 w 67707"/>
            <a:gd name="connsiteY20" fmla="*/ 88044 h 90065"/>
            <a:gd name="connsiteX21" fmla="*/ 15060 w 67707"/>
            <a:gd name="connsiteY21" fmla="*/ 89916 h 90065"/>
            <a:gd name="connsiteX22" fmla="*/ 20913 w 67707"/>
            <a:gd name="connsiteY22" fmla="*/ 90065 h 90065"/>
            <a:gd name="connsiteX23" fmla="*/ 27266 w 67707"/>
            <a:gd name="connsiteY23" fmla="*/ 88486 h 90065"/>
            <a:gd name="connsiteX24" fmla="*/ 33869 w 67707"/>
            <a:gd name="connsiteY24" fmla="*/ 85241 h 90065"/>
            <a:gd name="connsiteX25" fmla="*/ 40475 w 67707"/>
            <a:gd name="connsiteY25" fmla="*/ 80453 h 90065"/>
            <a:gd name="connsiteX26" fmla="*/ 46825 w 67707"/>
            <a:gd name="connsiteY26" fmla="*/ 74306 h 90065"/>
            <a:gd name="connsiteX27" fmla="*/ 52674 w 67707"/>
            <a:gd name="connsiteY27" fmla="*/ 67038 h 90065"/>
            <a:gd name="connsiteX28" fmla="*/ 57803 w 67707"/>
            <a:gd name="connsiteY28" fmla="*/ 58927 h 90065"/>
            <a:gd name="connsiteX29" fmla="*/ 62011 w 67707"/>
            <a:gd name="connsiteY29" fmla="*/ 50285 h 90065"/>
            <a:gd name="connsiteX30" fmla="*/ 65136 w 67707"/>
            <a:gd name="connsiteY30" fmla="*/ 41443 h 90065"/>
            <a:gd name="connsiteX31" fmla="*/ 67060 w 67707"/>
            <a:gd name="connsiteY31" fmla="*/ 32742 h 90065"/>
            <a:gd name="connsiteX32" fmla="*/ 67707 w 67707"/>
            <a:gd name="connsiteY32" fmla="*/ 24518 h 90065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  <a:gd name="connsiteX0" fmla="*/ 67707 w 67707"/>
            <a:gd name="connsiteY0" fmla="*/ 24518 h 90212"/>
            <a:gd name="connsiteX1" fmla="*/ 67053 w 67707"/>
            <a:gd name="connsiteY1" fmla="*/ 17083 h 90212"/>
            <a:gd name="connsiteX2" fmla="*/ 65125 w 67707"/>
            <a:gd name="connsiteY2" fmla="*/ 10726 h 90212"/>
            <a:gd name="connsiteX3" fmla="*/ 61993 w 67707"/>
            <a:gd name="connsiteY3" fmla="*/ 5690 h 90212"/>
            <a:gd name="connsiteX4" fmla="*/ 57781 w 67707"/>
            <a:gd name="connsiteY4" fmla="*/ 2168 h 90212"/>
            <a:gd name="connsiteX5" fmla="*/ 52650 w 67707"/>
            <a:gd name="connsiteY5" fmla="*/ 297 h 90212"/>
            <a:gd name="connsiteX6" fmla="*/ 46794 w 67707"/>
            <a:gd name="connsiteY6" fmla="*/ 147 h 90212"/>
            <a:gd name="connsiteX7" fmla="*/ 40444 w 67707"/>
            <a:gd name="connsiteY7" fmla="*/ 1727 h 90212"/>
            <a:gd name="connsiteX8" fmla="*/ 33838 w 67707"/>
            <a:gd name="connsiteY8" fmla="*/ 4972 h 90212"/>
            <a:gd name="connsiteX9" fmla="*/ 27234 w 67707"/>
            <a:gd name="connsiteY9" fmla="*/ 9761 h 90212"/>
            <a:gd name="connsiteX10" fmla="*/ 20885 w 67707"/>
            <a:gd name="connsiteY10" fmla="*/ 15906 h 90212"/>
            <a:gd name="connsiteX11" fmla="*/ 15033 w 67707"/>
            <a:gd name="connsiteY11" fmla="*/ 23174 h 90212"/>
            <a:gd name="connsiteX12" fmla="*/ 9904 w 67707"/>
            <a:gd name="connsiteY12" fmla="*/ 31287 h 90212"/>
            <a:gd name="connsiteX13" fmla="*/ 5698 w 67707"/>
            <a:gd name="connsiteY13" fmla="*/ 39928 h 90212"/>
            <a:gd name="connsiteX14" fmla="*/ 2571 w 67707"/>
            <a:gd name="connsiteY14" fmla="*/ 48769 h 90212"/>
            <a:gd name="connsiteX15" fmla="*/ 647 w 67707"/>
            <a:gd name="connsiteY15" fmla="*/ 57470 h 90212"/>
            <a:gd name="connsiteX16" fmla="*/ 0 w 67707"/>
            <a:gd name="connsiteY16" fmla="*/ 65696 h 90212"/>
            <a:gd name="connsiteX17" fmla="*/ 654 w 67707"/>
            <a:gd name="connsiteY17" fmla="*/ 73130 h 90212"/>
            <a:gd name="connsiteX18" fmla="*/ 2584 w 67707"/>
            <a:gd name="connsiteY18" fmla="*/ 79487 h 90212"/>
            <a:gd name="connsiteX19" fmla="*/ 5716 w 67707"/>
            <a:gd name="connsiteY19" fmla="*/ 84523 h 90212"/>
            <a:gd name="connsiteX20" fmla="*/ 9926 w 67707"/>
            <a:gd name="connsiteY20" fmla="*/ 88044 h 90212"/>
            <a:gd name="connsiteX21" fmla="*/ 15060 w 67707"/>
            <a:gd name="connsiteY21" fmla="*/ 89916 h 90212"/>
            <a:gd name="connsiteX22" fmla="*/ 20913 w 67707"/>
            <a:gd name="connsiteY22" fmla="*/ 90065 h 90212"/>
            <a:gd name="connsiteX23" fmla="*/ 27266 w 67707"/>
            <a:gd name="connsiteY23" fmla="*/ 88486 h 90212"/>
            <a:gd name="connsiteX24" fmla="*/ 33869 w 67707"/>
            <a:gd name="connsiteY24" fmla="*/ 85241 h 90212"/>
            <a:gd name="connsiteX25" fmla="*/ 40475 w 67707"/>
            <a:gd name="connsiteY25" fmla="*/ 80453 h 90212"/>
            <a:gd name="connsiteX26" fmla="*/ 46825 w 67707"/>
            <a:gd name="connsiteY26" fmla="*/ 74306 h 90212"/>
            <a:gd name="connsiteX27" fmla="*/ 52674 w 67707"/>
            <a:gd name="connsiteY27" fmla="*/ 67038 h 90212"/>
            <a:gd name="connsiteX28" fmla="*/ 57803 w 67707"/>
            <a:gd name="connsiteY28" fmla="*/ 58927 h 90212"/>
            <a:gd name="connsiteX29" fmla="*/ 62011 w 67707"/>
            <a:gd name="connsiteY29" fmla="*/ 50285 h 90212"/>
            <a:gd name="connsiteX30" fmla="*/ 65136 w 67707"/>
            <a:gd name="connsiteY30" fmla="*/ 41443 h 90212"/>
            <a:gd name="connsiteX31" fmla="*/ 67060 w 67707"/>
            <a:gd name="connsiteY31" fmla="*/ 32742 h 90212"/>
            <a:gd name="connsiteX32" fmla="*/ 67707 w 67707"/>
            <a:gd name="connsiteY32" fmla="*/ 24518 h 90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67707" h="90212">
              <a:moveTo>
                <a:pt x="67707" y="24518"/>
              </a:moveTo>
              <a:cubicBezTo>
                <a:pt x="67706" y="21908"/>
                <a:pt x="67483" y="19382"/>
                <a:pt x="67053" y="17083"/>
              </a:cubicBezTo>
              <a:cubicBezTo>
                <a:pt x="66623" y="14784"/>
                <a:pt x="65968" y="12625"/>
                <a:pt x="65125" y="10726"/>
              </a:cubicBezTo>
              <a:cubicBezTo>
                <a:pt x="64282" y="8827"/>
                <a:pt x="63217" y="7116"/>
                <a:pt x="61993" y="5690"/>
              </a:cubicBezTo>
              <a:cubicBezTo>
                <a:pt x="60769" y="4264"/>
                <a:pt x="59338" y="3067"/>
                <a:pt x="57781" y="2168"/>
              </a:cubicBezTo>
              <a:cubicBezTo>
                <a:pt x="56224" y="1269"/>
                <a:pt x="54481" y="634"/>
                <a:pt x="52650" y="297"/>
              </a:cubicBezTo>
              <a:cubicBezTo>
                <a:pt x="50819" y="-40"/>
                <a:pt x="48828" y="-91"/>
                <a:pt x="46794" y="147"/>
              </a:cubicBezTo>
              <a:cubicBezTo>
                <a:pt x="44760" y="385"/>
                <a:pt x="42603" y="923"/>
                <a:pt x="40444" y="1727"/>
              </a:cubicBezTo>
              <a:cubicBezTo>
                <a:pt x="38285" y="2531"/>
                <a:pt x="36040" y="3633"/>
                <a:pt x="33838" y="4972"/>
              </a:cubicBezTo>
              <a:cubicBezTo>
                <a:pt x="31636" y="6311"/>
                <a:pt x="29393" y="7939"/>
                <a:pt x="27234" y="9761"/>
              </a:cubicBezTo>
              <a:cubicBezTo>
                <a:pt x="25075" y="11583"/>
                <a:pt x="22918" y="13671"/>
                <a:pt x="20885" y="15906"/>
              </a:cubicBezTo>
              <a:cubicBezTo>
                <a:pt x="18852" y="18141"/>
                <a:pt x="16863" y="20610"/>
                <a:pt x="15033" y="23174"/>
              </a:cubicBezTo>
              <a:cubicBezTo>
                <a:pt x="13203" y="25738"/>
                <a:pt x="11460" y="28495"/>
                <a:pt x="9904" y="31287"/>
              </a:cubicBezTo>
              <a:cubicBezTo>
                <a:pt x="8348" y="34079"/>
                <a:pt x="6920" y="37014"/>
                <a:pt x="5698" y="39928"/>
              </a:cubicBezTo>
              <a:cubicBezTo>
                <a:pt x="4476" y="42842"/>
                <a:pt x="3413" y="45845"/>
                <a:pt x="2571" y="48769"/>
              </a:cubicBezTo>
              <a:cubicBezTo>
                <a:pt x="1729" y="51693"/>
                <a:pt x="1075" y="54649"/>
                <a:pt x="647" y="57470"/>
              </a:cubicBezTo>
              <a:cubicBezTo>
                <a:pt x="219" y="60291"/>
                <a:pt x="-1" y="63086"/>
                <a:pt x="0" y="65696"/>
              </a:cubicBezTo>
              <a:cubicBezTo>
                <a:pt x="1" y="68306"/>
                <a:pt x="223" y="70832"/>
                <a:pt x="654" y="73130"/>
              </a:cubicBezTo>
              <a:cubicBezTo>
                <a:pt x="1085" y="75429"/>
                <a:pt x="1740" y="77588"/>
                <a:pt x="2584" y="79487"/>
              </a:cubicBezTo>
              <a:cubicBezTo>
                <a:pt x="3428" y="81386"/>
                <a:pt x="4492" y="83097"/>
                <a:pt x="5716" y="84523"/>
              </a:cubicBezTo>
              <a:cubicBezTo>
                <a:pt x="6940" y="85949"/>
                <a:pt x="8369" y="87145"/>
                <a:pt x="9926" y="88044"/>
              </a:cubicBezTo>
              <a:cubicBezTo>
                <a:pt x="11483" y="88943"/>
                <a:pt x="13229" y="89579"/>
                <a:pt x="15060" y="89916"/>
              </a:cubicBezTo>
              <a:cubicBezTo>
                <a:pt x="16891" y="90253"/>
                <a:pt x="18879" y="90303"/>
                <a:pt x="20913" y="90065"/>
              </a:cubicBezTo>
              <a:cubicBezTo>
                <a:pt x="22947" y="89827"/>
                <a:pt x="25107" y="89290"/>
                <a:pt x="27266" y="88486"/>
              </a:cubicBezTo>
              <a:cubicBezTo>
                <a:pt x="29425" y="87682"/>
                <a:pt x="31668" y="86580"/>
                <a:pt x="33869" y="85241"/>
              </a:cubicBezTo>
              <a:cubicBezTo>
                <a:pt x="36070" y="83902"/>
                <a:pt x="38316" y="82276"/>
                <a:pt x="40475" y="80453"/>
              </a:cubicBezTo>
              <a:cubicBezTo>
                <a:pt x="42634" y="78630"/>
                <a:pt x="44792" y="76542"/>
                <a:pt x="46825" y="74306"/>
              </a:cubicBezTo>
              <a:cubicBezTo>
                <a:pt x="48858" y="72070"/>
                <a:pt x="50844" y="69601"/>
                <a:pt x="52674" y="67038"/>
              </a:cubicBezTo>
              <a:cubicBezTo>
                <a:pt x="54504" y="64475"/>
                <a:pt x="56247" y="61719"/>
                <a:pt x="57803" y="58927"/>
              </a:cubicBezTo>
              <a:cubicBezTo>
                <a:pt x="59359" y="56135"/>
                <a:pt x="60789" y="53199"/>
                <a:pt x="62011" y="50285"/>
              </a:cubicBezTo>
              <a:cubicBezTo>
                <a:pt x="63233" y="47371"/>
                <a:pt x="64295" y="44367"/>
                <a:pt x="65136" y="41443"/>
              </a:cubicBezTo>
              <a:cubicBezTo>
                <a:pt x="65977" y="38519"/>
                <a:pt x="66632" y="35563"/>
                <a:pt x="67060" y="32742"/>
              </a:cubicBezTo>
              <a:cubicBezTo>
                <a:pt x="67488" y="29921"/>
                <a:pt x="67708" y="27128"/>
                <a:pt x="67707" y="24518"/>
              </a:cubicBez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0.67499</cdr:x>
      <cdr:y>0.63618</cdr:y>
    </cdr:from>
    <cdr:to>
      <cdr:x>0.72687</cdr:x>
      <cdr:y>0.679</cdr:y>
    </cdr:to>
    <cdr:sp macro="" textlink="">
      <cdr:nvSpPr>
        <cdr:cNvPr id="9" name="PlotDat5_37|1~1_2T">
          <a:extLst xmlns:a="http://schemas.openxmlformats.org/drawingml/2006/main">
            <a:ext uri="{FF2B5EF4-FFF2-40B4-BE49-F238E27FC236}">
              <a16:creationId xmlns:a16="http://schemas.microsoft.com/office/drawing/2014/main" id="{776075DB-2473-432C-8D8B-3B5E7A3CDFCC}"/>
            </a:ext>
          </a:extLst>
        </cdr:cNvPr>
        <cdr:cNvSpPr txBox="1"/>
      </cdr:nvSpPr>
      <cdr:spPr>
        <a:xfrm xmlns:a="http://schemas.openxmlformats.org/drawingml/2006/main">
          <a:off x="6511534" y="3829676"/>
          <a:ext cx="500523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pt-BR" sz="1400">
              <a:latin typeface="Arial" panose="020B0604020202020204" pitchFamily="34" charset="0"/>
            </a:rPr>
            <a:t>1.000</a:t>
          </a:r>
        </a:p>
      </cdr:txBody>
    </cdr:sp>
  </cdr:relSizeAnchor>
  <cdr:relSizeAnchor xmlns:cdr="http://schemas.openxmlformats.org/drawingml/2006/chartDrawing">
    <cdr:from>
      <cdr:x>0.45013</cdr:x>
      <cdr:y>0.54745</cdr:y>
    </cdr:from>
    <cdr:to>
      <cdr:x>0.49684</cdr:x>
      <cdr:y>0.59028</cdr:y>
    </cdr:to>
    <cdr:sp macro="" textlink="">
      <cdr:nvSpPr>
        <cdr:cNvPr id="10" name="PlotDat5_37|2~2_2T">
          <a:extLst xmlns:a="http://schemas.openxmlformats.org/drawingml/2006/main">
            <a:ext uri="{FF2B5EF4-FFF2-40B4-BE49-F238E27FC236}">
              <a16:creationId xmlns:a16="http://schemas.microsoft.com/office/drawing/2014/main" id="{BEBD4598-75E2-49BD-A44D-02BAB313C9C4}"/>
            </a:ext>
          </a:extLst>
        </cdr:cNvPr>
        <cdr:cNvSpPr txBox="1"/>
      </cdr:nvSpPr>
      <cdr:spPr>
        <a:xfrm xmlns:a="http://schemas.openxmlformats.org/drawingml/2006/main">
          <a:off x="4343308" y="3293988"/>
          <a:ext cx="450636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pt-BR" sz="1400">
              <a:latin typeface="Arial" panose="020B0604020202020204" pitchFamily="34" charset="0"/>
            </a:rPr>
            <a:t>1080</a:t>
          </a:r>
        </a:p>
      </cdr:txBody>
    </cdr:sp>
  </cdr:relSizeAnchor>
  <cdr:relSizeAnchor xmlns:cdr="http://schemas.openxmlformats.org/drawingml/2006/chartDrawing">
    <cdr:from>
      <cdr:x>0.24672</cdr:x>
      <cdr:y>0.454</cdr:y>
    </cdr:from>
    <cdr:to>
      <cdr:x>0.2986</cdr:x>
      <cdr:y>0.49682</cdr:y>
    </cdr:to>
    <cdr:sp macro="" textlink="">
      <cdr:nvSpPr>
        <cdr:cNvPr id="11" name="PlotDat5_37|3~3_2T">
          <a:extLst xmlns:a="http://schemas.openxmlformats.org/drawingml/2006/main">
            <a:ext uri="{FF2B5EF4-FFF2-40B4-BE49-F238E27FC236}">
              <a16:creationId xmlns:a16="http://schemas.microsoft.com/office/drawing/2014/main" id="{CF4CC7F6-E7F7-465F-9308-CD8094D8F6A6}"/>
            </a:ext>
          </a:extLst>
        </cdr:cNvPr>
        <cdr:cNvSpPr txBox="1"/>
      </cdr:nvSpPr>
      <cdr:spPr>
        <a:xfrm xmlns:a="http://schemas.openxmlformats.org/drawingml/2006/main">
          <a:off x="2380047" y="2732989"/>
          <a:ext cx="500523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pt-BR" sz="1400">
              <a:latin typeface="Arial" panose="020B0604020202020204" pitchFamily="34" charset="0"/>
            </a:rPr>
            <a:t>1.160</a:t>
          </a:r>
        </a:p>
      </cdr:txBody>
    </cdr:sp>
  </cdr:relSizeAnchor>
  <cdr:relSizeAnchor xmlns:cdr="http://schemas.openxmlformats.org/drawingml/2006/chartDrawing">
    <cdr:from>
      <cdr:x>0.48532</cdr:x>
      <cdr:y>0.18984</cdr:y>
    </cdr:from>
    <cdr:to>
      <cdr:x>0.66834</cdr:x>
      <cdr:y>0.63203</cdr:y>
    </cdr:to>
    <cdr:sp macro="" textlink="">
      <cdr:nvSpPr>
        <cdr:cNvPr id="13" name="PlotDat5_21|1~33_1">
          <a:extLst xmlns:a="http://schemas.openxmlformats.org/drawingml/2006/main">
            <a:ext uri="{FF2B5EF4-FFF2-40B4-BE49-F238E27FC236}">
              <a16:creationId xmlns:a16="http://schemas.microsoft.com/office/drawing/2014/main" id="{4D76C560-6B18-4C1B-92A4-98915FF522C6}"/>
            </a:ext>
          </a:extLst>
        </cdr:cNvPr>
        <cdr:cNvSpPr/>
      </cdr:nvSpPr>
      <cdr:spPr>
        <a:xfrm xmlns:a="http://schemas.openxmlformats.org/drawingml/2006/main">
          <a:off x="4682802" y="1142254"/>
          <a:ext cx="1765953" cy="2660674"/>
        </a:xfrm>
        <a:custGeom xmlns:a="http://schemas.openxmlformats.org/drawingml/2006/main">
          <a:avLst/>
          <a:gdLst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  <a:gd name="connsiteX0" fmla="*/ 1765953 w 1765953"/>
            <a:gd name="connsiteY0" fmla="*/ 1330337 h 2660674"/>
            <a:gd name="connsiteX1" fmla="*/ 1748988 w 1765953"/>
            <a:gd name="connsiteY1" fmla="*/ 1070801 h 2660674"/>
            <a:gd name="connsiteX2" fmla="*/ 1698742 w 1765953"/>
            <a:gd name="connsiteY2" fmla="*/ 821239 h 2660674"/>
            <a:gd name="connsiteX3" fmla="*/ 1617145 w 1765953"/>
            <a:gd name="connsiteY3" fmla="*/ 591241 h 2660674"/>
            <a:gd name="connsiteX4" fmla="*/ 1507337 w 1765953"/>
            <a:gd name="connsiteY4" fmla="*/ 389647 h 2660674"/>
            <a:gd name="connsiteX5" fmla="*/ 1373532 w 1765953"/>
            <a:gd name="connsiteY5" fmla="*/ 224201 h 2660674"/>
            <a:gd name="connsiteX6" fmla="*/ 1220879 w 1765953"/>
            <a:gd name="connsiteY6" fmla="*/ 101265 h 2660674"/>
            <a:gd name="connsiteX7" fmla="*/ 1055238 w 1765953"/>
            <a:gd name="connsiteY7" fmla="*/ 25562 h 2660674"/>
            <a:gd name="connsiteX8" fmla="*/ 882978 w 1765953"/>
            <a:gd name="connsiteY8" fmla="*/ 0 h 2660674"/>
            <a:gd name="connsiteX9" fmla="*/ 710716 w 1765953"/>
            <a:gd name="connsiteY9" fmla="*/ 25562 h 2660674"/>
            <a:gd name="connsiteX10" fmla="*/ 545078 w 1765953"/>
            <a:gd name="connsiteY10" fmla="*/ 101265 h 2660674"/>
            <a:gd name="connsiteX11" fmla="*/ 392421 w 1765953"/>
            <a:gd name="connsiteY11" fmla="*/ 224201 h 2660674"/>
            <a:gd name="connsiteX12" fmla="*/ 258619 w 1765953"/>
            <a:gd name="connsiteY12" fmla="*/ 389647 h 2660674"/>
            <a:gd name="connsiteX13" fmla="*/ 148809 w 1765953"/>
            <a:gd name="connsiteY13" fmla="*/ 591241 h 2660674"/>
            <a:gd name="connsiteX14" fmla="*/ 67214 w 1765953"/>
            <a:gd name="connsiteY14" fmla="*/ 821239 h 2660674"/>
            <a:gd name="connsiteX15" fmla="*/ 16966 w 1765953"/>
            <a:gd name="connsiteY15" fmla="*/ 1070801 h 2660674"/>
            <a:gd name="connsiteX16" fmla="*/ 0 w 1765953"/>
            <a:gd name="connsiteY16" fmla="*/ 1330337 h 2660674"/>
            <a:gd name="connsiteX17" fmla="*/ 16966 w 1765953"/>
            <a:gd name="connsiteY17" fmla="*/ 1589873 h 2660674"/>
            <a:gd name="connsiteX18" fmla="*/ 67214 w 1765953"/>
            <a:gd name="connsiteY18" fmla="*/ 1839435 h 2660674"/>
            <a:gd name="connsiteX19" fmla="*/ 148809 w 1765953"/>
            <a:gd name="connsiteY19" fmla="*/ 2069433 h 2660674"/>
            <a:gd name="connsiteX20" fmla="*/ 258619 w 1765953"/>
            <a:gd name="connsiteY20" fmla="*/ 2271027 h 2660674"/>
            <a:gd name="connsiteX21" fmla="*/ 392421 w 1765953"/>
            <a:gd name="connsiteY21" fmla="*/ 2436473 h 2660674"/>
            <a:gd name="connsiteX22" fmla="*/ 545078 w 1765953"/>
            <a:gd name="connsiteY22" fmla="*/ 2559408 h 2660674"/>
            <a:gd name="connsiteX23" fmla="*/ 710716 w 1765953"/>
            <a:gd name="connsiteY23" fmla="*/ 2635112 h 2660674"/>
            <a:gd name="connsiteX24" fmla="*/ 882978 w 1765953"/>
            <a:gd name="connsiteY24" fmla="*/ 2660674 h 2660674"/>
            <a:gd name="connsiteX25" fmla="*/ 1055238 w 1765953"/>
            <a:gd name="connsiteY25" fmla="*/ 2635112 h 2660674"/>
            <a:gd name="connsiteX26" fmla="*/ 1220879 w 1765953"/>
            <a:gd name="connsiteY26" fmla="*/ 2559408 h 2660674"/>
            <a:gd name="connsiteX27" fmla="*/ 1373532 w 1765953"/>
            <a:gd name="connsiteY27" fmla="*/ 2436473 h 2660674"/>
            <a:gd name="connsiteX28" fmla="*/ 1507337 w 1765953"/>
            <a:gd name="connsiteY28" fmla="*/ 2271027 h 2660674"/>
            <a:gd name="connsiteX29" fmla="*/ 1617145 w 1765953"/>
            <a:gd name="connsiteY29" fmla="*/ 2069433 h 2660674"/>
            <a:gd name="connsiteX30" fmla="*/ 1698742 w 1765953"/>
            <a:gd name="connsiteY30" fmla="*/ 1839435 h 2660674"/>
            <a:gd name="connsiteX31" fmla="*/ 1748988 w 1765953"/>
            <a:gd name="connsiteY31" fmla="*/ 1589873 h 2660674"/>
            <a:gd name="connsiteX32" fmla="*/ 1765953 w 1765953"/>
            <a:gd name="connsiteY32" fmla="*/ 1330337 h 26606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1765953" h="2660674">
              <a:moveTo>
                <a:pt x="1765953" y="1330337"/>
              </a:moveTo>
              <a:cubicBezTo>
                <a:pt x="1765953" y="1243825"/>
                <a:pt x="1760190" y="1155651"/>
                <a:pt x="1748988" y="1070801"/>
              </a:cubicBezTo>
              <a:cubicBezTo>
                <a:pt x="1737786" y="985951"/>
                <a:pt x="1720716" y="901166"/>
                <a:pt x="1698742" y="821239"/>
              </a:cubicBezTo>
              <a:cubicBezTo>
                <a:pt x="1676768" y="741312"/>
                <a:pt x="1649046" y="663173"/>
                <a:pt x="1617145" y="591241"/>
              </a:cubicBezTo>
              <a:cubicBezTo>
                <a:pt x="1585244" y="519309"/>
                <a:pt x="1547939" y="450820"/>
                <a:pt x="1507337" y="389647"/>
              </a:cubicBezTo>
              <a:cubicBezTo>
                <a:pt x="1466735" y="328474"/>
                <a:pt x="1421275" y="272265"/>
                <a:pt x="1373532" y="224201"/>
              </a:cubicBezTo>
              <a:cubicBezTo>
                <a:pt x="1325789" y="176137"/>
                <a:pt x="1273928" y="134372"/>
                <a:pt x="1220879" y="101265"/>
              </a:cubicBezTo>
              <a:cubicBezTo>
                <a:pt x="1167830" y="68159"/>
                <a:pt x="1111555" y="42440"/>
                <a:pt x="1055238" y="25562"/>
              </a:cubicBezTo>
              <a:cubicBezTo>
                <a:pt x="998921" y="8684"/>
                <a:pt x="940398" y="0"/>
                <a:pt x="882978" y="0"/>
              </a:cubicBezTo>
              <a:cubicBezTo>
                <a:pt x="825558" y="0"/>
                <a:pt x="767033" y="8685"/>
                <a:pt x="710716" y="25562"/>
              </a:cubicBezTo>
              <a:cubicBezTo>
                <a:pt x="654399" y="42440"/>
                <a:pt x="598127" y="68158"/>
                <a:pt x="545078" y="101265"/>
              </a:cubicBezTo>
              <a:cubicBezTo>
                <a:pt x="492029" y="134372"/>
                <a:pt x="440164" y="176137"/>
                <a:pt x="392421" y="224201"/>
              </a:cubicBezTo>
              <a:cubicBezTo>
                <a:pt x="344678" y="272265"/>
                <a:pt x="299221" y="328474"/>
                <a:pt x="258619" y="389647"/>
              </a:cubicBezTo>
              <a:cubicBezTo>
                <a:pt x="218017" y="450820"/>
                <a:pt x="180710" y="519309"/>
                <a:pt x="148809" y="591241"/>
              </a:cubicBezTo>
              <a:cubicBezTo>
                <a:pt x="116908" y="663173"/>
                <a:pt x="89188" y="741312"/>
                <a:pt x="67214" y="821239"/>
              </a:cubicBezTo>
              <a:cubicBezTo>
                <a:pt x="45240" y="901166"/>
                <a:pt x="28168" y="985952"/>
                <a:pt x="16966" y="1070801"/>
              </a:cubicBezTo>
              <a:cubicBezTo>
                <a:pt x="5764" y="1155650"/>
                <a:pt x="0" y="1243825"/>
                <a:pt x="0" y="1330337"/>
              </a:cubicBezTo>
              <a:cubicBezTo>
                <a:pt x="0" y="1416849"/>
                <a:pt x="5764" y="1505024"/>
                <a:pt x="16966" y="1589873"/>
              </a:cubicBezTo>
              <a:cubicBezTo>
                <a:pt x="28168" y="1674722"/>
                <a:pt x="45240" y="1759508"/>
                <a:pt x="67214" y="1839435"/>
              </a:cubicBezTo>
              <a:cubicBezTo>
                <a:pt x="89188" y="1919362"/>
                <a:pt x="116908" y="1997501"/>
                <a:pt x="148809" y="2069433"/>
              </a:cubicBezTo>
              <a:cubicBezTo>
                <a:pt x="180710" y="2141365"/>
                <a:pt x="218017" y="2209854"/>
                <a:pt x="258619" y="2271027"/>
              </a:cubicBezTo>
              <a:cubicBezTo>
                <a:pt x="299221" y="2332200"/>
                <a:pt x="344678" y="2388410"/>
                <a:pt x="392421" y="2436473"/>
              </a:cubicBezTo>
              <a:cubicBezTo>
                <a:pt x="440164" y="2484537"/>
                <a:pt x="492029" y="2526301"/>
                <a:pt x="545078" y="2559408"/>
              </a:cubicBezTo>
              <a:cubicBezTo>
                <a:pt x="598127" y="2592515"/>
                <a:pt x="654399" y="2618234"/>
                <a:pt x="710716" y="2635112"/>
              </a:cubicBezTo>
              <a:cubicBezTo>
                <a:pt x="767033" y="2651990"/>
                <a:pt x="825558" y="2660674"/>
                <a:pt x="882978" y="2660674"/>
              </a:cubicBezTo>
              <a:cubicBezTo>
                <a:pt x="940398" y="2660674"/>
                <a:pt x="998921" y="2651990"/>
                <a:pt x="1055238" y="2635112"/>
              </a:cubicBezTo>
              <a:cubicBezTo>
                <a:pt x="1111555" y="2618234"/>
                <a:pt x="1167830" y="2592515"/>
                <a:pt x="1220879" y="2559408"/>
              </a:cubicBezTo>
              <a:cubicBezTo>
                <a:pt x="1273928" y="2526302"/>
                <a:pt x="1325789" y="2484537"/>
                <a:pt x="1373532" y="2436473"/>
              </a:cubicBezTo>
              <a:cubicBezTo>
                <a:pt x="1421275" y="2388410"/>
                <a:pt x="1466735" y="2332200"/>
                <a:pt x="1507337" y="2271027"/>
              </a:cubicBezTo>
              <a:cubicBezTo>
                <a:pt x="1547939" y="2209854"/>
                <a:pt x="1585244" y="2141365"/>
                <a:pt x="1617145" y="2069433"/>
              </a:cubicBezTo>
              <a:cubicBezTo>
                <a:pt x="1649046" y="1997501"/>
                <a:pt x="1676768" y="1919362"/>
                <a:pt x="1698742" y="1839435"/>
              </a:cubicBezTo>
              <a:cubicBezTo>
                <a:pt x="1720716" y="1759508"/>
                <a:pt x="1737786" y="1674723"/>
                <a:pt x="1748988" y="1589873"/>
              </a:cubicBezTo>
              <a:cubicBezTo>
                <a:pt x="1760190" y="1505023"/>
                <a:pt x="1765953" y="1416849"/>
                <a:pt x="1765953" y="1330337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0.47419</cdr:x>
      <cdr:y>0.37005</cdr:y>
    </cdr:from>
    <cdr:to>
      <cdr:x>0.62781</cdr:x>
      <cdr:y>0.73891</cdr:y>
    </cdr:to>
    <cdr:sp macro="" textlink="">
      <cdr:nvSpPr>
        <cdr:cNvPr id="14" name="PlotDat5_23|1~33_1">
          <a:extLst xmlns:a="http://schemas.openxmlformats.org/drawingml/2006/main">
            <a:ext uri="{FF2B5EF4-FFF2-40B4-BE49-F238E27FC236}">
              <a16:creationId xmlns:a16="http://schemas.microsoft.com/office/drawing/2014/main" id="{4BD35109-ED57-419A-AE61-0F1BDAAE37DE}"/>
            </a:ext>
          </a:extLst>
        </cdr:cNvPr>
        <cdr:cNvSpPr/>
      </cdr:nvSpPr>
      <cdr:spPr>
        <a:xfrm xmlns:a="http://schemas.openxmlformats.org/drawingml/2006/main">
          <a:off x="4575445" y="2226598"/>
          <a:ext cx="1482277" cy="2219404"/>
        </a:xfrm>
        <a:custGeom xmlns:a="http://schemas.openxmlformats.org/drawingml/2006/main">
          <a:avLst/>
          <a:gdLst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  <a:gd name="connsiteX0" fmla="*/ 1482277 w 1482277"/>
            <a:gd name="connsiteY0" fmla="*/ 1109702 h 2219404"/>
            <a:gd name="connsiteX1" fmla="*/ 1468038 w 1482277"/>
            <a:gd name="connsiteY1" fmla="*/ 893210 h 2219404"/>
            <a:gd name="connsiteX2" fmla="*/ 1425862 w 1482277"/>
            <a:gd name="connsiteY2" fmla="*/ 685037 h 2219404"/>
            <a:gd name="connsiteX3" fmla="*/ 1357374 w 1482277"/>
            <a:gd name="connsiteY3" fmla="*/ 493184 h 2219404"/>
            <a:gd name="connsiteX4" fmla="*/ 1265203 w 1482277"/>
            <a:gd name="connsiteY4" fmla="*/ 325024 h 2219404"/>
            <a:gd name="connsiteX5" fmla="*/ 1152893 w 1482277"/>
            <a:gd name="connsiteY5" fmla="*/ 187018 h 2219404"/>
            <a:gd name="connsiteX6" fmla="*/ 1024760 w 1482277"/>
            <a:gd name="connsiteY6" fmla="*/ 84471 h 2219404"/>
            <a:gd name="connsiteX7" fmla="*/ 885729 w 1482277"/>
            <a:gd name="connsiteY7" fmla="*/ 21323 h 2219404"/>
            <a:gd name="connsiteX8" fmla="*/ 741140 w 1482277"/>
            <a:gd name="connsiteY8" fmla="*/ 0 h 2219404"/>
            <a:gd name="connsiteX9" fmla="*/ 596551 w 1482277"/>
            <a:gd name="connsiteY9" fmla="*/ 21323 h 2219404"/>
            <a:gd name="connsiteX10" fmla="*/ 457517 w 1482277"/>
            <a:gd name="connsiteY10" fmla="*/ 84471 h 2219404"/>
            <a:gd name="connsiteX11" fmla="*/ 329384 w 1482277"/>
            <a:gd name="connsiteY11" fmla="*/ 187018 h 2219404"/>
            <a:gd name="connsiteX12" fmla="*/ 217074 w 1482277"/>
            <a:gd name="connsiteY12" fmla="*/ 325024 h 2219404"/>
            <a:gd name="connsiteX13" fmla="*/ 124904 w 1482277"/>
            <a:gd name="connsiteY13" fmla="*/ 493184 h 2219404"/>
            <a:gd name="connsiteX14" fmla="*/ 56415 w 1482277"/>
            <a:gd name="connsiteY14" fmla="*/ 685037 h 2219404"/>
            <a:gd name="connsiteX15" fmla="*/ 14241 w 1482277"/>
            <a:gd name="connsiteY15" fmla="*/ 893210 h 2219404"/>
            <a:gd name="connsiteX16" fmla="*/ 0 w 1482277"/>
            <a:gd name="connsiteY16" fmla="*/ 1109702 h 2219404"/>
            <a:gd name="connsiteX17" fmla="*/ 14241 w 1482277"/>
            <a:gd name="connsiteY17" fmla="*/ 1326195 h 2219404"/>
            <a:gd name="connsiteX18" fmla="*/ 56415 w 1482277"/>
            <a:gd name="connsiteY18" fmla="*/ 1534367 h 2219404"/>
            <a:gd name="connsiteX19" fmla="*/ 124904 w 1482277"/>
            <a:gd name="connsiteY19" fmla="*/ 1726220 h 2219404"/>
            <a:gd name="connsiteX20" fmla="*/ 217074 w 1482277"/>
            <a:gd name="connsiteY20" fmla="*/ 1894381 h 2219404"/>
            <a:gd name="connsiteX21" fmla="*/ 329384 w 1482277"/>
            <a:gd name="connsiteY21" fmla="*/ 2032387 h 2219404"/>
            <a:gd name="connsiteX22" fmla="*/ 457517 w 1482277"/>
            <a:gd name="connsiteY22" fmla="*/ 2134933 h 2219404"/>
            <a:gd name="connsiteX23" fmla="*/ 596551 w 1482277"/>
            <a:gd name="connsiteY23" fmla="*/ 2198082 h 2219404"/>
            <a:gd name="connsiteX24" fmla="*/ 741140 w 1482277"/>
            <a:gd name="connsiteY24" fmla="*/ 2219404 h 2219404"/>
            <a:gd name="connsiteX25" fmla="*/ 885729 w 1482277"/>
            <a:gd name="connsiteY25" fmla="*/ 2198082 h 2219404"/>
            <a:gd name="connsiteX26" fmla="*/ 1024760 w 1482277"/>
            <a:gd name="connsiteY26" fmla="*/ 2134933 h 2219404"/>
            <a:gd name="connsiteX27" fmla="*/ 1152893 w 1482277"/>
            <a:gd name="connsiteY27" fmla="*/ 2032387 h 2219404"/>
            <a:gd name="connsiteX28" fmla="*/ 1265203 w 1482277"/>
            <a:gd name="connsiteY28" fmla="*/ 1894381 h 2219404"/>
            <a:gd name="connsiteX29" fmla="*/ 1357374 w 1482277"/>
            <a:gd name="connsiteY29" fmla="*/ 1726220 h 2219404"/>
            <a:gd name="connsiteX30" fmla="*/ 1425862 w 1482277"/>
            <a:gd name="connsiteY30" fmla="*/ 1534367 h 2219404"/>
            <a:gd name="connsiteX31" fmla="*/ 1468038 w 1482277"/>
            <a:gd name="connsiteY31" fmla="*/ 1326195 h 2219404"/>
            <a:gd name="connsiteX32" fmla="*/ 1482277 w 1482277"/>
            <a:gd name="connsiteY32" fmla="*/ 1109702 h 22194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1482277" h="2219404">
              <a:moveTo>
                <a:pt x="1482277" y="1109702"/>
              </a:moveTo>
              <a:cubicBezTo>
                <a:pt x="1482277" y="1037538"/>
                <a:pt x="1477440" y="963987"/>
                <a:pt x="1468038" y="893210"/>
              </a:cubicBezTo>
              <a:cubicBezTo>
                <a:pt x="1458636" y="822433"/>
                <a:pt x="1444306" y="751708"/>
                <a:pt x="1425862" y="685037"/>
              </a:cubicBezTo>
              <a:cubicBezTo>
                <a:pt x="1407418" y="618366"/>
                <a:pt x="1384151" y="553186"/>
                <a:pt x="1357374" y="493184"/>
              </a:cubicBezTo>
              <a:cubicBezTo>
                <a:pt x="1330598" y="433182"/>
                <a:pt x="1299283" y="376052"/>
                <a:pt x="1265203" y="325024"/>
              </a:cubicBezTo>
              <a:cubicBezTo>
                <a:pt x="1231123" y="273996"/>
                <a:pt x="1192967" y="227110"/>
                <a:pt x="1152893" y="187018"/>
              </a:cubicBezTo>
              <a:cubicBezTo>
                <a:pt x="1112819" y="146926"/>
                <a:pt x="1069287" y="112087"/>
                <a:pt x="1024760" y="84471"/>
              </a:cubicBezTo>
              <a:cubicBezTo>
                <a:pt x="980233" y="56855"/>
                <a:pt x="932999" y="35401"/>
                <a:pt x="885729" y="21323"/>
              </a:cubicBezTo>
              <a:cubicBezTo>
                <a:pt x="838459" y="7245"/>
                <a:pt x="789336" y="0"/>
                <a:pt x="741140" y="0"/>
              </a:cubicBezTo>
              <a:cubicBezTo>
                <a:pt x="692944" y="0"/>
                <a:pt x="643821" y="7245"/>
                <a:pt x="596551" y="21323"/>
              </a:cubicBezTo>
              <a:cubicBezTo>
                <a:pt x="549281" y="35401"/>
                <a:pt x="502045" y="56855"/>
                <a:pt x="457517" y="84471"/>
              </a:cubicBezTo>
              <a:cubicBezTo>
                <a:pt x="412989" y="112087"/>
                <a:pt x="369458" y="146926"/>
                <a:pt x="329384" y="187018"/>
              </a:cubicBezTo>
              <a:cubicBezTo>
                <a:pt x="289310" y="227110"/>
                <a:pt x="251154" y="273997"/>
                <a:pt x="217074" y="325024"/>
              </a:cubicBezTo>
              <a:cubicBezTo>
                <a:pt x="182994" y="376051"/>
                <a:pt x="151681" y="433182"/>
                <a:pt x="124904" y="493184"/>
              </a:cubicBezTo>
              <a:cubicBezTo>
                <a:pt x="98128" y="553186"/>
                <a:pt x="74859" y="618366"/>
                <a:pt x="56415" y="685037"/>
              </a:cubicBezTo>
              <a:cubicBezTo>
                <a:pt x="37971" y="751708"/>
                <a:pt x="23643" y="822433"/>
                <a:pt x="14241" y="893210"/>
              </a:cubicBezTo>
              <a:cubicBezTo>
                <a:pt x="4839" y="963987"/>
                <a:pt x="0" y="1037538"/>
                <a:pt x="0" y="1109702"/>
              </a:cubicBezTo>
              <a:cubicBezTo>
                <a:pt x="0" y="1181866"/>
                <a:pt x="4839" y="1255418"/>
                <a:pt x="14241" y="1326195"/>
              </a:cubicBezTo>
              <a:cubicBezTo>
                <a:pt x="23643" y="1396972"/>
                <a:pt x="37971" y="1467696"/>
                <a:pt x="56415" y="1534367"/>
              </a:cubicBezTo>
              <a:cubicBezTo>
                <a:pt x="74859" y="1601038"/>
                <a:pt x="98128" y="1666218"/>
                <a:pt x="124904" y="1726220"/>
              </a:cubicBezTo>
              <a:cubicBezTo>
                <a:pt x="151680" y="1786222"/>
                <a:pt x="182994" y="1843353"/>
                <a:pt x="217074" y="1894381"/>
              </a:cubicBezTo>
              <a:cubicBezTo>
                <a:pt x="251154" y="1945409"/>
                <a:pt x="289310" y="1992295"/>
                <a:pt x="329384" y="2032387"/>
              </a:cubicBezTo>
              <a:cubicBezTo>
                <a:pt x="369458" y="2072479"/>
                <a:pt x="412989" y="2107317"/>
                <a:pt x="457517" y="2134933"/>
              </a:cubicBezTo>
              <a:cubicBezTo>
                <a:pt x="502045" y="2162549"/>
                <a:pt x="549281" y="2184004"/>
                <a:pt x="596551" y="2198082"/>
              </a:cubicBezTo>
              <a:cubicBezTo>
                <a:pt x="643821" y="2212160"/>
                <a:pt x="692944" y="2219404"/>
                <a:pt x="741140" y="2219404"/>
              </a:cubicBezTo>
              <a:cubicBezTo>
                <a:pt x="789336" y="2219404"/>
                <a:pt x="838459" y="2212160"/>
                <a:pt x="885729" y="2198082"/>
              </a:cubicBezTo>
              <a:cubicBezTo>
                <a:pt x="932999" y="2184004"/>
                <a:pt x="980233" y="2162549"/>
                <a:pt x="1024760" y="2134933"/>
              </a:cubicBezTo>
              <a:cubicBezTo>
                <a:pt x="1069287" y="2107317"/>
                <a:pt x="1112819" y="2072479"/>
                <a:pt x="1152893" y="2032387"/>
              </a:cubicBezTo>
              <a:cubicBezTo>
                <a:pt x="1192967" y="1992295"/>
                <a:pt x="1231123" y="1945409"/>
                <a:pt x="1265203" y="1894381"/>
              </a:cubicBezTo>
              <a:cubicBezTo>
                <a:pt x="1299283" y="1843353"/>
                <a:pt x="1330598" y="1786222"/>
                <a:pt x="1357374" y="1726220"/>
              </a:cubicBezTo>
              <a:cubicBezTo>
                <a:pt x="1384150" y="1666218"/>
                <a:pt x="1407418" y="1601038"/>
                <a:pt x="1425862" y="1534367"/>
              </a:cubicBezTo>
              <a:cubicBezTo>
                <a:pt x="1444306" y="1467696"/>
                <a:pt x="1458636" y="1396972"/>
                <a:pt x="1468038" y="1326195"/>
              </a:cubicBezTo>
              <a:cubicBezTo>
                <a:pt x="1477440" y="1255418"/>
                <a:pt x="1482277" y="1181866"/>
                <a:pt x="1482277" y="1109702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0.50658</cdr:x>
      <cdr:y>0.22173</cdr:y>
    </cdr:from>
    <cdr:to>
      <cdr:x>0.73037</cdr:x>
      <cdr:y>0.65392</cdr:y>
    </cdr:to>
    <cdr:sp macro="" textlink="">
      <cdr:nvSpPr>
        <cdr:cNvPr id="15" name="PlotDat5_25|1~33_1">
          <a:extLst xmlns:a="http://schemas.openxmlformats.org/drawingml/2006/main">
            <a:ext uri="{FF2B5EF4-FFF2-40B4-BE49-F238E27FC236}">
              <a16:creationId xmlns:a16="http://schemas.microsoft.com/office/drawing/2014/main" id="{ED2319E3-BB9E-4E31-83FB-263301C57FDC}"/>
            </a:ext>
          </a:extLst>
        </cdr:cNvPr>
        <cdr:cNvSpPr/>
      </cdr:nvSpPr>
      <cdr:spPr>
        <a:xfrm xmlns:a="http://schemas.openxmlformats.org/drawingml/2006/main">
          <a:off x="4887906" y="1334132"/>
          <a:ext cx="2159317" cy="2600500"/>
        </a:xfrm>
        <a:custGeom xmlns:a="http://schemas.openxmlformats.org/drawingml/2006/main">
          <a:avLst/>
          <a:gdLst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  <a:gd name="connsiteX0" fmla="*/ 2159317 w 2159317"/>
            <a:gd name="connsiteY0" fmla="*/ 1300250 h 2600500"/>
            <a:gd name="connsiteX1" fmla="*/ 2138570 w 2159317"/>
            <a:gd name="connsiteY1" fmla="*/ 1046584 h 2600500"/>
            <a:gd name="connsiteX2" fmla="*/ 2077133 w 2159317"/>
            <a:gd name="connsiteY2" fmla="*/ 802665 h 2600500"/>
            <a:gd name="connsiteX3" fmla="*/ 1977362 w 2159317"/>
            <a:gd name="connsiteY3" fmla="*/ 577870 h 2600500"/>
            <a:gd name="connsiteX4" fmla="*/ 1843091 w 2159317"/>
            <a:gd name="connsiteY4" fmla="*/ 380835 h 2600500"/>
            <a:gd name="connsiteX5" fmla="*/ 1679485 w 2159317"/>
            <a:gd name="connsiteY5" fmla="*/ 219131 h 2600500"/>
            <a:gd name="connsiteX6" fmla="*/ 1492826 w 2159317"/>
            <a:gd name="connsiteY6" fmla="*/ 98975 h 2600500"/>
            <a:gd name="connsiteX7" fmla="*/ 1290289 w 2159317"/>
            <a:gd name="connsiteY7" fmla="*/ 24984 h 2600500"/>
            <a:gd name="connsiteX8" fmla="*/ 1079659 w 2159317"/>
            <a:gd name="connsiteY8" fmla="*/ 0 h 2600500"/>
            <a:gd name="connsiteX9" fmla="*/ 869028 w 2159317"/>
            <a:gd name="connsiteY9" fmla="*/ 24984 h 2600500"/>
            <a:gd name="connsiteX10" fmla="*/ 666491 w 2159317"/>
            <a:gd name="connsiteY10" fmla="*/ 98975 h 2600500"/>
            <a:gd name="connsiteX11" fmla="*/ 479832 w 2159317"/>
            <a:gd name="connsiteY11" fmla="*/ 219131 h 2600500"/>
            <a:gd name="connsiteX12" fmla="*/ 316224 w 2159317"/>
            <a:gd name="connsiteY12" fmla="*/ 380835 h 2600500"/>
            <a:gd name="connsiteX13" fmla="*/ 181955 w 2159317"/>
            <a:gd name="connsiteY13" fmla="*/ 577870 h 2600500"/>
            <a:gd name="connsiteX14" fmla="*/ 82184 w 2159317"/>
            <a:gd name="connsiteY14" fmla="*/ 802665 h 2600500"/>
            <a:gd name="connsiteX15" fmla="*/ 20745 w 2159317"/>
            <a:gd name="connsiteY15" fmla="*/ 1046584 h 2600500"/>
            <a:gd name="connsiteX16" fmla="*/ 0 w 2159317"/>
            <a:gd name="connsiteY16" fmla="*/ 1300250 h 2600500"/>
            <a:gd name="connsiteX17" fmla="*/ 20745 w 2159317"/>
            <a:gd name="connsiteY17" fmla="*/ 1553916 h 2600500"/>
            <a:gd name="connsiteX18" fmla="*/ 82184 w 2159317"/>
            <a:gd name="connsiteY18" fmla="*/ 1797833 h 2600500"/>
            <a:gd name="connsiteX19" fmla="*/ 181955 w 2159317"/>
            <a:gd name="connsiteY19" fmla="*/ 2022630 h 2600500"/>
            <a:gd name="connsiteX20" fmla="*/ 316224 w 2159317"/>
            <a:gd name="connsiteY20" fmla="*/ 2219665 h 2600500"/>
            <a:gd name="connsiteX21" fmla="*/ 479832 w 2159317"/>
            <a:gd name="connsiteY21" fmla="*/ 2381367 h 2600500"/>
            <a:gd name="connsiteX22" fmla="*/ 666491 w 2159317"/>
            <a:gd name="connsiteY22" fmla="*/ 2501523 h 2600500"/>
            <a:gd name="connsiteX23" fmla="*/ 869028 w 2159317"/>
            <a:gd name="connsiteY23" fmla="*/ 2575515 h 2600500"/>
            <a:gd name="connsiteX24" fmla="*/ 1079659 w 2159317"/>
            <a:gd name="connsiteY24" fmla="*/ 2600500 h 2600500"/>
            <a:gd name="connsiteX25" fmla="*/ 1290289 w 2159317"/>
            <a:gd name="connsiteY25" fmla="*/ 2575515 h 2600500"/>
            <a:gd name="connsiteX26" fmla="*/ 1492826 w 2159317"/>
            <a:gd name="connsiteY26" fmla="*/ 2501523 h 2600500"/>
            <a:gd name="connsiteX27" fmla="*/ 1679485 w 2159317"/>
            <a:gd name="connsiteY27" fmla="*/ 2381367 h 2600500"/>
            <a:gd name="connsiteX28" fmla="*/ 1843091 w 2159317"/>
            <a:gd name="connsiteY28" fmla="*/ 2219665 h 2600500"/>
            <a:gd name="connsiteX29" fmla="*/ 1977362 w 2159317"/>
            <a:gd name="connsiteY29" fmla="*/ 2022630 h 2600500"/>
            <a:gd name="connsiteX30" fmla="*/ 2077133 w 2159317"/>
            <a:gd name="connsiteY30" fmla="*/ 1797833 h 2600500"/>
            <a:gd name="connsiteX31" fmla="*/ 2138570 w 2159317"/>
            <a:gd name="connsiteY31" fmla="*/ 1553916 h 2600500"/>
            <a:gd name="connsiteX32" fmla="*/ 2159317 w 2159317"/>
            <a:gd name="connsiteY32" fmla="*/ 1300250 h 260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2159317" h="2600500">
              <a:moveTo>
                <a:pt x="2159317" y="1300250"/>
              </a:moveTo>
              <a:cubicBezTo>
                <a:pt x="2159317" y="1215695"/>
                <a:pt x="2152267" y="1129515"/>
                <a:pt x="2138570" y="1046584"/>
              </a:cubicBezTo>
              <a:cubicBezTo>
                <a:pt x="2124873" y="963653"/>
                <a:pt x="2104001" y="880784"/>
                <a:pt x="2077133" y="802665"/>
              </a:cubicBezTo>
              <a:cubicBezTo>
                <a:pt x="2050265" y="724546"/>
                <a:pt x="2016369" y="648175"/>
                <a:pt x="1977362" y="577870"/>
              </a:cubicBezTo>
              <a:cubicBezTo>
                <a:pt x="1938355" y="507565"/>
                <a:pt x="1892737" y="440625"/>
                <a:pt x="1843091" y="380835"/>
              </a:cubicBezTo>
              <a:cubicBezTo>
                <a:pt x="1793445" y="321045"/>
                <a:pt x="1737862" y="266108"/>
                <a:pt x="1679485" y="219131"/>
              </a:cubicBezTo>
              <a:cubicBezTo>
                <a:pt x="1621108" y="172154"/>
                <a:pt x="1557692" y="131333"/>
                <a:pt x="1492826" y="98975"/>
              </a:cubicBezTo>
              <a:cubicBezTo>
                <a:pt x="1427960" y="66617"/>
                <a:pt x="1359150" y="41480"/>
                <a:pt x="1290289" y="24984"/>
              </a:cubicBezTo>
              <a:cubicBezTo>
                <a:pt x="1221428" y="8488"/>
                <a:pt x="1149869" y="0"/>
                <a:pt x="1079659" y="0"/>
              </a:cubicBezTo>
              <a:cubicBezTo>
                <a:pt x="1009449" y="0"/>
                <a:pt x="937889" y="8488"/>
                <a:pt x="869028" y="24984"/>
              </a:cubicBezTo>
              <a:cubicBezTo>
                <a:pt x="800167" y="41480"/>
                <a:pt x="731357" y="66617"/>
                <a:pt x="666491" y="98975"/>
              </a:cubicBezTo>
              <a:cubicBezTo>
                <a:pt x="601625" y="131333"/>
                <a:pt x="538210" y="172154"/>
                <a:pt x="479832" y="219131"/>
              </a:cubicBezTo>
              <a:cubicBezTo>
                <a:pt x="421454" y="266108"/>
                <a:pt x="365870" y="321045"/>
                <a:pt x="316224" y="380835"/>
              </a:cubicBezTo>
              <a:cubicBezTo>
                <a:pt x="266578" y="440625"/>
                <a:pt x="220962" y="507565"/>
                <a:pt x="181955" y="577870"/>
              </a:cubicBezTo>
              <a:cubicBezTo>
                <a:pt x="142948" y="648175"/>
                <a:pt x="109052" y="724546"/>
                <a:pt x="82184" y="802665"/>
              </a:cubicBezTo>
              <a:cubicBezTo>
                <a:pt x="55316" y="880784"/>
                <a:pt x="34442" y="963653"/>
                <a:pt x="20745" y="1046584"/>
              </a:cubicBezTo>
              <a:cubicBezTo>
                <a:pt x="7048" y="1129515"/>
                <a:pt x="0" y="1215695"/>
                <a:pt x="0" y="1300250"/>
              </a:cubicBezTo>
              <a:cubicBezTo>
                <a:pt x="0" y="1384805"/>
                <a:pt x="7048" y="1470986"/>
                <a:pt x="20745" y="1553916"/>
              </a:cubicBezTo>
              <a:cubicBezTo>
                <a:pt x="34442" y="1636846"/>
                <a:pt x="55316" y="1719714"/>
                <a:pt x="82184" y="1797833"/>
              </a:cubicBezTo>
              <a:cubicBezTo>
                <a:pt x="109052" y="1875952"/>
                <a:pt x="142948" y="1952325"/>
                <a:pt x="181955" y="2022630"/>
              </a:cubicBezTo>
              <a:cubicBezTo>
                <a:pt x="220962" y="2092935"/>
                <a:pt x="266578" y="2159876"/>
                <a:pt x="316224" y="2219665"/>
              </a:cubicBezTo>
              <a:cubicBezTo>
                <a:pt x="365870" y="2279454"/>
                <a:pt x="421454" y="2334391"/>
                <a:pt x="479832" y="2381367"/>
              </a:cubicBezTo>
              <a:cubicBezTo>
                <a:pt x="538210" y="2428343"/>
                <a:pt x="601625" y="2469165"/>
                <a:pt x="666491" y="2501523"/>
              </a:cubicBezTo>
              <a:cubicBezTo>
                <a:pt x="731357" y="2533881"/>
                <a:pt x="800167" y="2559019"/>
                <a:pt x="869028" y="2575515"/>
              </a:cubicBezTo>
              <a:cubicBezTo>
                <a:pt x="937889" y="2592011"/>
                <a:pt x="1009449" y="2600500"/>
                <a:pt x="1079659" y="2600500"/>
              </a:cubicBezTo>
              <a:cubicBezTo>
                <a:pt x="1149869" y="2600500"/>
                <a:pt x="1221428" y="2592011"/>
                <a:pt x="1290289" y="2575515"/>
              </a:cubicBezTo>
              <a:cubicBezTo>
                <a:pt x="1359150" y="2559019"/>
                <a:pt x="1427960" y="2533881"/>
                <a:pt x="1492826" y="2501523"/>
              </a:cubicBezTo>
              <a:cubicBezTo>
                <a:pt x="1557692" y="2469165"/>
                <a:pt x="1621108" y="2428343"/>
                <a:pt x="1679485" y="2381367"/>
              </a:cubicBezTo>
              <a:cubicBezTo>
                <a:pt x="1737862" y="2334391"/>
                <a:pt x="1793445" y="2279454"/>
                <a:pt x="1843091" y="2219665"/>
              </a:cubicBezTo>
              <a:cubicBezTo>
                <a:pt x="1892737" y="2159876"/>
                <a:pt x="1938355" y="2092935"/>
                <a:pt x="1977362" y="2022630"/>
              </a:cubicBezTo>
              <a:cubicBezTo>
                <a:pt x="2016369" y="1952325"/>
                <a:pt x="2050265" y="1875952"/>
                <a:pt x="2077133" y="1797833"/>
              </a:cubicBezTo>
              <a:cubicBezTo>
                <a:pt x="2104001" y="1719714"/>
                <a:pt x="2124873" y="1636846"/>
                <a:pt x="2138570" y="1553916"/>
              </a:cubicBezTo>
              <a:cubicBezTo>
                <a:pt x="2152267" y="1470986"/>
                <a:pt x="2159317" y="1384805"/>
                <a:pt x="2159317" y="1300250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0.46845</cdr:x>
      <cdr:y>0.27888</cdr:y>
    </cdr:from>
    <cdr:to>
      <cdr:x>0.68533</cdr:x>
      <cdr:y>0.67412</cdr:y>
    </cdr:to>
    <cdr:sp macro="" textlink="">
      <cdr:nvSpPr>
        <cdr:cNvPr id="16" name="PlotDat5_27|1~33_1">
          <a:extLst xmlns:a="http://schemas.openxmlformats.org/drawingml/2006/main">
            <a:ext uri="{FF2B5EF4-FFF2-40B4-BE49-F238E27FC236}">
              <a16:creationId xmlns:a16="http://schemas.microsoft.com/office/drawing/2014/main" id="{77F2C727-6ADD-46BB-9CA7-042584A39D26}"/>
            </a:ext>
          </a:extLst>
        </cdr:cNvPr>
        <cdr:cNvSpPr/>
      </cdr:nvSpPr>
      <cdr:spPr>
        <a:xfrm xmlns:a="http://schemas.openxmlformats.org/drawingml/2006/main">
          <a:off x="4520017" y="1678037"/>
          <a:ext cx="2092651" cy="2378157"/>
        </a:xfrm>
        <a:custGeom xmlns:a="http://schemas.openxmlformats.org/drawingml/2006/main">
          <a:avLst/>
          <a:gdLst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  <a:gd name="connsiteX0" fmla="*/ 2092651 w 2092651"/>
            <a:gd name="connsiteY0" fmla="*/ 1189080 h 2378157"/>
            <a:gd name="connsiteX1" fmla="*/ 2072545 w 2092651"/>
            <a:gd name="connsiteY1" fmla="*/ 957101 h 2378157"/>
            <a:gd name="connsiteX2" fmla="*/ 2013005 w 2092651"/>
            <a:gd name="connsiteY2" fmla="*/ 734038 h 2378157"/>
            <a:gd name="connsiteX3" fmla="*/ 1916312 w 2092651"/>
            <a:gd name="connsiteY3" fmla="*/ 528463 h 2378157"/>
            <a:gd name="connsiteX4" fmla="*/ 1786189 w 2092651"/>
            <a:gd name="connsiteY4" fmla="*/ 348273 h 2378157"/>
            <a:gd name="connsiteX5" fmla="*/ 1627632 w 2092651"/>
            <a:gd name="connsiteY5" fmla="*/ 200397 h 2378157"/>
            <a:gd name="connsiteX6" fmla="*/ 1446736 w 2092651"/>
            <a:gd name="connsiteY6" fmla="*/ 90514 h 2378157"/>
            <a:gd name="connsiteX7" fmla="*/ 1250453 w 2092651"/>
            <a:gd name="connsiteY7" fmla="*/ 22848 h 2378157"/>
            <a:gd name="connsiteX8" fmla="*/ 1046326 w 2092651"/>
            <a:gd name="connsiteY8" fmla="*/ 0 h 2378157"/>
            <a:gd name="connsiteX9" fmla="*/ 842198 w 2092651"/>
            <a:gd name="connsiteY9" fmla="*/ 22848 h 2378157"/>
            <a:gd name="connsiteX10" fmla="*/ 645913 w 2092651"/>
            <a:gd name="connsiteY10" fmla="*/ 90514 h 2378157"/>
            <a:gd name="connsiteX11" fmla="*/ 465020 w 2092651"/>
            <a:gd name="connsiteY11" fmla="*/ 200397 h 2378157"/>
            <a:gd name="connsiteX12" fmla="*/ 306463 w 2092651"/>
            <a:gd name="connsiteY12" fmla="*/ 348273 h 2378157"/>
            <a:gd name="connsiteX13" fmla="*/ 176339 w 2092651"/>
            <a:gd name="connsiteY13" fmla="*/ 528463 h 2378157"/>
            <a:gd name="connsiteX14" fmla="*/ 79647 w 2092651"/>
            <a:gd name="connsiteY14" fmla="*/ 734038 h 2378157"/>
            <a:gd name="connsiteX15" fmla="*/ 20106 w 2092651"/>
            <a:gd name="connsiteY15" fmla="*/ 957101 h 2378157"/>
            <a:gd name="connsiteX16" fmla="*/ 0 w 2092651"/>
            <a:gd name="connsiteY16" fmla="*/ 1189080 h 2378157"/>
            <a:gd name="connsiteX17" fmla="*/ 20106 w 2092651"/>
            <a:gd name="connsiteY17" fmla="*/ 1421057 h 2378157"/>
            <a:gd name="connsiteX18" fmla="*/ 79647 w 2092651"/>
            <a:gd name="connsiteY18" fmla="*/ 1644120 h 2378157"/>
            <a:gd name="connsiteX19" fmla="*/ 176339 w 2092651"/>
            <a:gd name="connsiteY19" fmla="*/ 1849696 h 2378157"/>
            <a:gd name="connsiteX20" fmla="*/ 306463 w 2092651"/>
            <a:gd name="connsiteY20" fmla="*/ 2029885 h 2378157"/>
            <a:gd name="connsiteX21" fmla="*/ 465020 w 2092651"/>
            <a:gd name="connsiteY21" fmla="*/ 2177762 h 2378157"/>
            <a:gd name="connsiteX22" fmla="*/ 645913 w 2092651"/>
            <a:gd name="connsiteY22" fmla="*/ 2287644 h 2378157"/>
            <a:gd name="connsiteX23" fmla="*/ 842198 w 2092651"/>
            <a:gd name="connsiteY23" fmla="*/ 2355310 h 2378157"/>
            <a:gd name="connsiteX24" fmla="*/ 1046326 w 2092651"/>
            <a:gd name="connsiteY24" fmla="*/ 2378157 h 2378157"/>
            <a:gd name="connsiteX25" fmla="*/ 1250453 w 2092651"/>
            <a:gd name="connsiteY25" fmla="*/ 2355310 h 2378157"/>
            <a:gd name="connsiteX26" fmla="*/ 1446736 w 2092651"/>
            <a:gd name="connsiteY26" fmla="*/ 2287644 h 2378157"/>
            <a:gd name="connsiteX27" fmla="*/ 1627632 w 2092651"/>
            <a:gd name="connsiteY27" fmla="*/ 2177762 h 2378157"/>
            <a:gd name="connsiteX28" fmla="*/ 1786189 w 2092651"/>
            <a:gd name="connsiteY28" fmla="*/ 2029885 h 2378157"/>
            <a:gd name="connsiteX29" fmla="*/ 1916312 w 2092651"/>
            <a:gd name="connsiteY29" fmla="*/ 1849696 h 2378157"/>
            <a:gd name="connsiteX30" fmla="*/ 2013005 w 2092651"/>
            <a:gd name="connsiteY30" fmla="*/ 1644120 h 2378157"/>
            <a:gd name="connsiteX31" fmla="*/ 2072545 w 2092651"/>
            <a:gd name="connsiteY31" fmla="*/ 1421057 h 2378157"/>
            <a:gd name="connsiteX32" fmla="*/ 2092651 w 2092651"/>
            <a:gd name="connsiteY32" fmla="*/ 1189080 h 23781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2092651" h="2378157">
              <a:moveTo>
                <a:pt x="2092651" y="1189080"/>
              </a:moveTo>
              <a:cubicBezTo>
                <a:pt x="2092651" y="1111754"/>
                <a:pt x="2085819" y="1032941"/>
                <a:pt x="2072545" y="957101"/>
              </a:cubicBezTo>
              <a:cubicBezTo>
                <a:pt x="2059271" y="881261"/>
                <a:pt x="2039044" y="805478"/>
                <a:pt x="2013005" y="734038"/>
              </a:cubicBezTo>
              <a:cubicBezTo>
                <a:pt x="1986966" y="662598"/>
                <a:pt x="1954115" y="592757"/>
                <a:pt x="1916312" y="528463"/>
              </a:cubicBezTo>
              <a:cubicBezTo>
                <a:pt x="1878509" y="464169"/>
                <a:pt x="1834302" y="402950"/>
                <a:pt x="1786189" y="348273"/>
              </a:cubicBezTo>
              <a:cubicBezTo>
                <a:pt x="1738076" y="293596"/>
                <a:pt x="1684207" y="243357"/>
                <a:pt x="1627632" y="200397"/>
              </a:cubicBezTo>
              <a:cubicBezTo>
                <a:pt x="1571057" y="157437"/>
                <a:pt x="1509599" y="120106"/>
                <a:pt x="1446736" y="90514"/>
              </a:cubicBezTo>
              <a:cubicBezTo>
                <a:pt x="1383873" y="60922"/>
                <a:pt x="1317188" y="37934"/>
                <a:pt x="1250453" y="22848"/>
              </a:cubicBezTo>
              <a:cubicBezTo>
                <a:pt x="1183718" y="7762"/>
                <a:pt x="1114368" y="0"/>
                <a:pt x="1046326" y="0"/>
              </a:cubicBezTo>
              <a:cubicBezTo>
                <a:pt x="978284" y="0"/>
                <a:pt x="908933" y="7762"/>
                <a:pt x="842198" y="22848"/>
              </a:cubicBezTo>
              <a:cubicBezTo>
                <a:pt x="775463" y="37934"/>
                <a:pt x="708776" y="60923"/>
                <a:pt x="645913" y="90514"/>
              </a:cubicBezTo>
              <a:cubicBezTo>
                <a:pt x="583050" y="120105"/>
                <a:pt x="521595" y="157437"/>
                <a:pt x="465020" y="200397"/>
              </a:cubicBezTo>
              <a:cubicBezTo>
                <a:pt x="408445" y="243357"/>
                <a:pt x="354576" y="293595"/>
                <a:pt x="306463" y="348273"/>
              </a:cubicBezTo>
              <a:cubicBezTo>
                <a:pt x="258350" y="402951"/>
                <a:pt x="214142" y="464169"/>
                <a:pt x="176339" y="528463"/>
              </a:cubicBezTo>
              <a:cubicBezTo>
                <a:pt x="138536" y="592757"/>
                <a:pt x="105686" y="662598"/>
                <a:pt x="79647" y="734038"/>
              </a:cubicBezTo>
              <a:cubicBezTo>
                <a:pt x="53608" y="805478"/>
                <a:pt x="33381" y="881261"/>
                <a:pt x="20106" y="957101"/>
              </a:cubicBezTo>
              <a:cubicBezTo>
                <a:pt x="6832" y="1032941"/>
                <a:pt x="0" y="1111754"/>
                <a:pt x="0" y="1189080"/>
              </a:cubicBezTo>
              <a:cubicBezTo>
                <a:pt x="0" y="1266406"/>
                <a:pt x="6832" y="1345217"/>
                <a:pt x="20106" y="1421057"/>
              </a:cubicBezTo>
              <a:cubicBezTo>
                <a:pt x="33381" y="1496897"/>
                <a:pt x="53608" y="1572680"/>
                <a:pt x="79647" y="1644120"/>
              </a:cubicBezTo>
              <a:cubicBezTo>
                <a:pt x="105686" y="1715560"/>
                <a:pt x="138536" y="1785402"/>
                <a:pt x="176339" y="1849696"/>
              </a:cubicBezTo>
              <a:cubicBezTo>
                <a:pt x="214142" y="1913990"/>
                <a:pt x="258350" y="1975207"/>
                <a:pt x="306463" y="2029885"/>
              </a:cubicBezTo>
              <a:cubicBezTo>
                <a:pt x="354576" y="2084563"/>
                <a:pt x="408445" y="2134802"/>
                <a:pt x="465020" y="2177762"/>
              </a:cubicBezTo>
              <a:cubicBezTo>
                <a:pt x="521595" y="2220722"/>
                <a:pt x="583050" y="2258053"/>
                <a:pt x="645913" y="2287644"/>
              </a:cubicBezTo>
              <a:cubicBezTo>
                <a:pt x="708776" y="2317235"/>
                <a:pt x="775463" y="2340225"/>
                <a:pt x="842198" y="2355310"/>
              </a:cubicBezTo>
              <a:cubicBezTo>
                <a:pt x="908933" y="2370395"/>
                <a:pt x="978284" y="2378157"/>
                <a:pt x="1046326" y="2378157"/>
              </a:cubicBezTo>
              <a:cubicBezTo>
                <a:pt x="1114368" y="2378157"/>
                <a:pt x="1183718" y="2370395"/>
                <a:pt x="1250453" y="2355310"/>
              </a:cubicBezTo>
              <a:cubicBezTo>
                <a:pt x="1317188" y="2340225"/>
                <a:pt x="1383873" y="2317235"/>
                <a:pt x="1446736" y="2287644"/>
              </a:cubicBezTo>
              <a:cubicBezTo>
                <a:pt x="1509599" y="2258053"/>
                <a:pt x="1571057" y="2220722"/>
                <a:pt x="1627632" y="2177762"/>
              </a:cubicBezTo>
              <a:cubicBezTo>
                <a:pt x="1684207" y="2134802"/>
                <a:pt x="1738076" y="2084562"/>
                <a:pt x="1786189" y="2029885"/>
              </a:cubicBezTo>
              <a:cubicBezTo>
                <a:pt x="1834302" y="1975208"/>
                <a:pt x="1878509" y="1913990"/>
                <a:pt x="1916312" y="1849696"/>
              </a:cubicBezTo>
              <a:cubicBezTo>
                <a:pt x="1954115" y="1785402"/>
                <a:pt x="1986966" y="1715560"/>
                <a:pt x="2013005" y="1644120"/>
              </a:cubicBezTo>
              <a:cubicBezTo>
                <a:pt x="2039044" y="1572680"/>
                <a:pt x="2059271" y="1496897"/>
                <a:pt x="2072545" y="1421057"/>
              </a:cubicBezTo>
              <a:cubicBezTo>
                <a:pt x="2085819" y="1345217"/>
                <a:pt x="2092651" y="1266406"/>
                <a:pt x="2092651" y="1189080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0.44502</cdr:x>
      <cdr:y>0.29059</cdr:y>
    </cdr:from>
    <cdr:to>
      <cdr:x>0.61088</cdr:x>
      <cdr:y>0.70441</cdr:y>
    </cdr:to>
    <cdr:sp macro="" textlink="">
      <cdr:nvSpPr>
        <cdr:cNvPr id="17" name="PlotDat5_29|1~33_1">
          <a:extLst xmlns:a="http://schemas.openxmlformats.org/drawingml/2006/main">
            <a:ext uri="{FF2B5EF4-FFF2-40B4-BE49-F238E27FC236}">
              <a16:creationId xmlns:a16="http://schemas.microsoft.com/office/drawing/2014/main" id="{9CF297E8-C9DF-4481-BF0F-DC78129913DF}"/>
            </a:ext>
          </a:extLst>
        </cdr:cNvPr>
        <cdr:cNvSpPr/>
      </cdr:nvSpPr>
      <cdr:spPr>
        <a:xfrm xmlns:a="http://schemas.openxmlformats.org/drawingml/2006/main">
          <a:off x="4294002" y="1748479"/>
          <a:ext cx="1600339" cy="2489956"/>
        </a:xfrm>
        <a:custGeom xmlns:a="http://schemas.openxmlformats.org/drawingml/2006/main">
          <a:avLst/>
          <a:gdLst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  <a:gd name="connsiteX0" fmla="*/ 1600339 w 1600339"/>
            <a:gd name="connsiteY0" fmla="*/ 1244978 h 2489956"/>
            <a:gd name="connsiteX1" fmla="*/ 1584964 w 1600339"/>
            <a:gd name="connsiteY1" fmla="*/ 1002095 h 2489956"/>
            <a:gd name="connsiteX2" fmla="*/ 1539429 w 1600339"/>
            <a:gd name="connsiteY2" fmla="*/ 768546 h 2489956"/>
            <a:gd name="connsiteX3" fmla="*/ 1465485 w 1600339"/>
            <a:gd name="connsiteY3" fmla="*/ 553305 h 2489956"/>
            <a:gd name="connsiteX4" fmla="*/ 1365975 w 1600339"/>
            <a:gd name="connsiteY4" fmla="*/ 364645 h 2489956"/>
            <a:gd name="connsiteX5" fmla="*/ 1244719 w 1600339"/>
            <a:gd name="connsiteY5" fmla="*/ 209816 h 2489956"/>
            <a:gd name="connsiteX6" fmla="*/ 1106382 w 1600339"/>
            <a:gd name="connsiteY6" fmla="*/ 94768 h 2489956"/>
            <a:gd name="connsiteX7" fmla="*/ 956275 w 1600339"/>
            <a:gd name="connsiteY7" fmla="*/ 23921 h 2489956"/>
            <a:gd name="connsiteX8" fmla="*/ 800169 w 1600339"/>
            <a:gd name="connsiteY8" fmla="*/ 0 h 2489956"/>
            <a:gd name="connsiteX9" fmla="*/ 644065 w 1600339"/>
            <a:gd name="connsiteY9" fmla="*/ 23921 h 2489956"/>
            <a:gd name="connsiteX10" fmla="*/ 493958 w 1600339"/>
            <a:gd name="connsiteY10" fmla="*/ 94768 h 2489956"/>
            <a:gd name="connsiteX11" fmla="*/ 355621 w 1600339"/>
            <a:gd name="connsiteY11" fmla="*/ 209816 h 2489956"/>
            <a:gd name="connsiteX12" fmla="*/ 234365 w 1600339"/>
            <a:gd name="connsiteY12" fmla="*/ 364645 h 2489956"/>
            <a:gd name="connsiteX13" fmla="*/ 134855 w 1600339"/>
            <a:gd name="connsiteY13" fmla="*/ 553305 h 2489956"/>
            <a:gd name="connsiteX14" fmla="*/ 60911 w 1600339"/>
            <a:gd name="connsiteY14" fmla="*/ 768546 h 2489956"/>
            <a:gd name="connsiteX15" fmla="*/ 15376 w 1600339"/>
            <a:gd name="connsiteY15" fmla="*/ 1002095 h 2489956"/>
            <a:gd name="connsiteX16" fmla="*/ 0 w 1600339"/>
            <a:gd name="connsiteY16" fmla="*/ 1244978 h 2489956"/>
            <a:gd name="connsiteX17" fmla="*/ 15376 w 1600339"/>
            <a:gd name="connsiteY17" fmla="*/ 1487861 h 2489956"/>
            <a:gd name="connsiteX18" fmla="*/ 60911 w 1600339"/>
            <a:gd name="connsiteY18" fmla="*/ 1721411 h 2489956"/>
            <a:gd name="connsiteX19" fmla="*/ 134855 w 1600339"/>
            <a:gd name="connsiteY19" fmla="*/ 1936651 h 2489956"/>
            <a:gd name="connsiteX20" fmla="*/ 234365 w 1600339"/>
            <a:gd name="connsiteY20" fmla="*/ 2125311 h 2489956"/>
            <a:gd name="connsiteX21" fmla="*/ 355621 w 1600339"/>
            <a:gd name="connsiteY21" fmla="*/ 2280141 h 2489956"/>
            <a:gd name="connsiteX22" fmla="*/ 493958 w 1600339"/>
            <a:gd name="connsiteY22" fmla="*/ 2395188 h 2489956"/>
            <a:gd name="connsiteX23" fmla="*/ 644065 w 1600339"/>
            <a:gd name="connsiteY23" fmla="*/ 2466034 h 2489956"/>
            <a:gd name="connsiteX24" fmla="*/ 800169 w 1600339"/>
            <a:gd name="connsiteY24" fmla="*/ 2489956 h 2489956"/>
            <a:gd name="connsiteX25" fmla="*/ 956275 w 1600339"/>
            <a:gd name="connsiteY25" fmla="*/ 2466034 h 2489956"/>
            <a:gd name="connsiteX26" fmla="*/ 1106382 w 1600339"/>
            <a:gd name="connsiteY26" fmla="*/ 2395188 h 2489956"/>
            <a:gd name="connsiteX27" fmla="*/ 1244719 w 1600339"/>
            <a:gd name="connsiteY27" fmla="*/ 2280141 h 2489956"/>
            <a:gd name="connsiteX28" fmla="*/ 1365975 w 1600339"/>
            <a:gd name="connsiteY28" fmla="*/ 2125311 h 2489956"/>
            <a:gd name="connsiteX29" fmla="*/ 1465485 w 1600339"/>
            <a:gd name="connsiteY29" fmla="*/ 1936651 h 2489956"/>
            <a:gd name="connsiteX30" fmla="*/ 1539429 w 1600339"/>
            <a:gd name="connsiteY30" fmla="*/ 1721411 h 2489956"/>
            <a:gd name="connsiteX31" fmla="*/ 1584964 w 1600339"/>
            <a:gd name="connsiteY31" fmla="*/ 1487861 h 2489956"/>
            <a:gd name="connsiteX32" fmla="*/ 1600339 w 1600339"/>
            <a:gd name="connsiteY32" fmla="*/ 1244978 h 24899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1600339" h="2489956">
              <a:moveTo>
                <a:pt x="1600339" y="1244978"/>
              </a:moveTo>
              <a:cubicBezTo>
                <a:pt x="1600339" y="1164017"/>
                <a:pt x="1595116" y="1081500"/>
                <a:pt x="1584964" y="1002095"/>
              </a:cubicBezTo>
              <a:cubicBezTo>
                <a:pt x="1574812" y="922690"/>
                <a:pt x="1559342" y="843344"/>
                <a:pt x="1539429" y="768546"/>
              </a:cubicBezTo>
              <a:cubicBezTo>
                <a:pt x="1519516" y="693748"/>
                <a:pt x="1494394" y="620622"/>
                <a:pt x="1465485" y="553305"/>
              </a:cubicBezTo>
              <a:cubicBezTo>
                <a:pt x="1436576" y="485988"/>
                <a:pt x="1402769" y="421893"/>
                <a:pt x="1365975" y="364645"/>
              </a:cubicBezTo>
              <a:cubicBezTo>
                <a:pt x="1329181" y="307397"/>
                <a:pt x="1287985" y="254796"/>
                <a:pt x="1244719" y="209816"/>
              </a:cubicBezTo>
              <a:cubicBezTo>
                <a:pt x="1201454" y="164837"/>
                <a:pt x="1154456" y="125750"/>
                <a:pt x="1106382" y="94768"/>
              </a:cubicBezTo>
              <a:cubicBezTo>
                <a:pt x="1058308" y="63786"/>
                <a:pt x="1007311" y="39716"/>
                <a:pt x="956275" y="23921"/>
              </a:cubicBezTo>
              <a:cubicBezTo>
                <a:pt x="905240" y="8126"/>
                <a:pt x="852204" y="0"/>
                <a:pt x="800169" y="0"/>
              </a:cubicBezTo>
              <a:cubicBezTo>
                <a:pt x="748134" y="0"/>
                <a:pt x="695100" y="8126"/>
                <a:pt x="644065" y="23921"/>
              </a:cubicBezTo>
              <a:cubicBezTo>
                <a:pt x="593030" y="39716"/>
                <a:pt x="542032" y="63786"/>
                <a:pt x="493958" y="94768"/>
              </a:cubicBezTo>
              <a:cubicBezTo>
                <a:pt x="445884" y="125750"/>
                <a:pt x="398887" y="164837"/>
                <a:pt x="355621" y="209816"/>
              </a:cubicBezTo>
              <a:cubicBezTo>
                <a:pt x="312356" y="254796"/>
                <a:pt x="271159" y="307397"/>
                <a:pt x="234365" y="364645"/>
              </a:cubicBezTo>
              <a:cubicBezTo>
                <a:pt x="197571" y="421893"/>
                <a:pt x="163764" y="485988"/>
                <a:pt x="134855" y="553305"/>
              </a:cubicBezTo>
              <a:cubicBezTo>
                <a:pt x="105946" y="620622"/>
                <a:pt x="80824" y="693748"/>
                <a:pt x="60911" y="768546"/>
              </a:cubicBezTo>
              <a:cubicBezTo>
                <a:pt x="40998" y="843344"/>
                <a:pt x="25528" y="922690"/>
                <a:pt x="15376" y="1002095"/>
              </a:cubicBezTo>
              <a:cubicBezTo>
                <a:pt x="5224" y="1081500"/>
                <a:pt x="0" y="1164017"/>
                <a:pt x="0" y="1244978"/>
              </a:cubicBezTo>
              <a:cubicBezTo>
                <a:pt x="0" y="1325939"/>
                <a:pt x="5224" y="1408456"/>
                <a:pt x="15376" y="1487861"/>
              </a:cubicBezTo>
              <a:cubicBezTo>
                <a:pt x="25528" y="1567266"/>
                <a:pt x="40998" y="1646613"/>
                <a:pt x="60911" y="1721411"/>
              </a:cubicBezTo>
              <a:cubicBezTo>
                <a:pt x="80824" y="1796209"/>
                <a:pt x="105946" y="1869334"/>
                <a:pt x="134855" y="1936651"/>
              </a:cubicBezTo>
              <a:cubicBezTo>
                <a:pt x="163764" y="2003968"/>
                <a:pt x="197571" y="2068063"/>
                <a:pt x="234365" y="2125311"/>
              </a:cubicBezTo>
              <a:cubicBezTo>
                <a:pt x="271159" y="2182559"/>
                <a:pt x="312356" y="2235162"/>
                <a:pt x="355621" y="2280141"/>
              </a:cubicBezTo>
              <a:cubicBezTo>
                <a:pt x="398887" y="2325121"/>
                <a:pt x="445884" y="2364206"/>
                <a:pt x="493958" y="2395188"/>
              </a:cubicBezTo>
              <a:cubicBezTo>
                <a:pt x="542032" y="2426170"/>
                <a:pt x="593030" y="2450239"/>
                <a:pt x="644065" y="2466034"/>
              </a:cubicBezTo>
              <a:cubicBezTo>
                <a:pt x="695100" y="2481829"/>
                <a:pt x="748134" y="2489956"/>
                <a:pt x="800169" y="2489956"/>
              </a:cubicBezTo>
              <a:cubicBezTo>
                <a:pt x="852204" y="2489956"/>
                <a:pt x="905240" y="2481829"/>
                <a:pt x="956275" y="2466034"/>
              </a:cubicBezTo>
              <a:cubicBezTo>
                <a:pt x="1007311" y="2450239"/>
                <a:pt x="1058308" y="2426170"/>
                <a:pt x="1106382" y="2395188"/>
              </a:cubicBezTo>
              <a:cubicBezTo>
                <a:pt x="1154456" y="2364206"/>
                <a:pt x="1201454" y="2325121"/>
                <a:pt x="1244719" y="2280141"/>
              </a:cubicBezTo>
              <a:cubicBezTo>
                <a:pt x="1287985" y="2235162"/>
                <a:pt x="1329181" y="2182559"/>
                <a:pt x="1365975" y="2125311"/>
              </a:cubicBezTo>
              <a:cubicBezTo>
                <a:pt x="1402769" y="2068063"/>
                <a:pt x="1436576" y="2003968"/>
                <a:pt x="1465485" y="1936651"/>
              </a:cubicBezTo>
              <a:cubicBezTo>
                <a:pt x="1494394" y="1869334"/>
                <a:pt x="1519516" y="1796209"/>
                <a:pt x="1539429" y="1721411"/>
              </a:cubicBezTo>
              <a:cubicBezTo>
                <a:pt x="1559342" y="1646613"/>
                <a:pt x="1574812" y="1567266"/>
                <a:pt x="1584964" y="1487861"/>
              </a:cubicBezTo>
              <a:cubicBezTo>
                <a:pt x="1595116" y="1408456"/>
                <a:pt x="1600339" y="1325939"/>
                <a:pt x="1600339" y="1244978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0.37855</cdr:x>
      <cdr:y>0.26442</cdr:y>
    </cdr:from>
    <cdr:to>
      <cdr:x>0.60554</cdr:x>
      <cdr:y>0.65275</cdr:y>
    </cdr:to>
    <cdr:sp macro="" textlink="">
      <cdr:nvSpPr>
        <cdr:cNvPr id="18" name="PlotDat5_31|1~33_1">
          <a:extLst xmlns:a="http://schemas.openxmlformats.org/drawingml/2006/main">
            <a:ext uri="{FF2B5EF4-FFF2-40B4-BE49-F238E27FC236}">
              <a16:creationId xmlns:a16="http://schemas.microsoft.com/office/drawing/2014/main" id="{C9476B35-E49D-4C77-965E-0D74EFEB83BD}"/>
            </a:ext>
          </a:extLst>
        </cdr:cNvPr>
        <cdr:cNvSpPr/>
      </cdr:nvSpPr>
      <cdr:spPr>
        <a:xfrm xmlns:a="http://schemas.openxmlformats.org/drawingml/2006/main">
          <a:off x="3652624" y="1591039"/>
          <a:ext cx="2190153" cy="2336575"/>
        </a:xfrm>
        <a:custGeom xmlns:a="http://schemas.openxmlformats.org/drawingml/2006/main">
          <a:avLst/>
          <a:gdLst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  <a:gd name="connsiteX0" fmla="*/ 2190153 w 2190153"/>
            <a:gd name="connsiteY0" fmla="*/ 1168288 h 2336575"/>
            <a:gd name="connsiteX1" fmla="*/ 2169110 w 2190153"/>
            <a:gd name="connsiteY1" fmla="*/ 940366 h 2336575"/>
            <a:gd name="connsiteX2" fmla="*/ 2106794 w 2190153"/>
            <a:gd name="connsiteY2" fmla="*/ 721203 h 2336575"/>
            <a:gd name="connsiteX3" fmla="*/ 2005598 w 2190153"/>
            <a:gd name="connsiteY3" fmla="*/ 519222 h 2336575"/>
            <a:gd name="connsiteX4" fmla="*/ 1869412 w 2190153"/>
            <a:gd name="connsiteY4" fmla="*/ 342184 h 2336575"/>
            <a:gd name="connsiteX5" fmla="*/ 1703468 w 2190153"/>
            <a:gd name="connsiteY5" fmla="*/ 196892 h 2336575"/>
            <a:gd name="connsiteX6" fmla="*/ 1514143 w 2190153"/>
            <a:gd name="connsiteY6" fmla="*/ 88931 h 2336575"/>
            <a:gd name="connsiteX7" fmla="*/ 1308714 w 2190153"/>
            <a:gd name="connsiteY7" fmla="*/ 22449 h 2336575"/>
            <a:gd name="connsiteX8" fmla="*/ 1095077 w 2190153"/>
            <a:gd name="connsiteY8" fmla="*/ 0 h 2336575"/>
            <a:gd name="connsiteX9" fmla="*/ 881437 w 2190153"/>
            <a:gd name="connsiteY9" fmla="*/ 22449 h 2336575"/>
            <a:gd name="connsiteX10" fmla="*/ 676008 w 2190153"/>
            <a:gd name="connsiteY10" fmla="*/ 88931 h 2336575"/>
            <a:gd name="connsiteX11" fmla="*/ 486685 w 2190153"/>
            <a:gd name="connsiteY11" fmla="*/ 196892 h 2336575"/>
            <a:gd name="connsiteX12" fmla="*/ 320741 w 2190153"/>
            <a:gd name="connsiteY12" fmla="*/ 342184 h 2336575"/>
            <a:gd name="connsiteX13" fmla="*/ 184553 w 2190153"/>
            <a:gd name="connsiteY13" fmla="*/ 519222 h 2336575"/>
            <a:gd name="connsiteX14" fmla="*/ 83359 w 2190153"/>
            <a:gd name="connsiteY14" fmla="*/ 721203 h 2336575"/>
            <a:gd name="connsiteX15" fmla="*/ 21043 w 2190153"/>
            <a:gd name="connsiteY15" fmla="*/ 940366 h 2336575"/>
            <a:gd name="connsiteX16" fmla="*/ 0 w 2190153"/>
            <a:gd name="connsiteY16" fmla="*/ 1168288 h 2336575"/>
            <a:gd name="connsiteX17" fmla="*/ 21043 w 2190153"/>
            <a:gd name="connsiteY17" fmla="*/ 1396209 h 2336575"/>
            <a:gd name="connsiteX18" fmla="*/ 83359 w 2190153"/>
            <a:gd name="connsiteY18" fmla="*/ 1615372 h 2336575"/>
            <a:gd name="connsiteX19" fmla="*/ 184553 w 2190153"/>
            <a:gd name="connsiteY19" fmla="*/ 1817353 h 2336575"/>
            <a:gd name="connsiteX20" fmla="*/ 320741 w 2190153"/>
            <a:gd name="connsiteY20" fmla="*/ 1994391 h 2336575"/>
            <a:gd name="connsiteX21" fmla="*/ 486685 w 2190153"/>
            <a:gd name="connsiteY21" fmla="*/ 2139683 h 2336575"/>
            <a:gd name="connsiteX22" fmla="*/ 676008 w 2190153"/>
            <a:gd name="connsiteY22" fmla="*/ 2247644 h 2336575"/>
            <a:gd name="connsiteX23" fmla="*/ 881437 w 2190153"/>
            <a:gd name="connsiteY23" fmla="*/ 2314126 h 2336575"/>
            <a:gd name="connsiteX24" fmla="*/ 1095077 w 2190153"/>
            <a:gd name="connsiteY24" fmla="*/ 2336575 h 2336575"/>
            <a:gd name="connsiteX25" fmla="*/ 1308714 w 2190153"/>
            <a:gd name="connsiteY25" fmla="*/ 2314126 h 2336575"/>
            <a:gd name="connsiteX26" fmla="*/ 1514143 w 2190153"/>
            <a:gd name="connsiteY26" fmla="*/ 2247644 h 2336575"/>
            <a:gd name="connsiteX27" fmla="*/ 1703468 w 2190153"/>
            <a:gd name="connsiteY27" fmla="*/ 2139683 h 2336575"/>
            <a:gd name="connsiteX28" fmla="*/ 1869412 w 2190153"/>
            <a:gd name="connsiteY28" fmla="*/ 1994391 h 2336575"/>
            <a:gd name="connsiteX29" fmla="*/ 2005598 w 2190153"/>
            <a:gd name="connsiteY29" fmla="*/ 1817353 h 2336575"/>
            <a:gd name="connsiteX30" fmla="*/ 2106794 w 2190153"/>
            <a:gd name="connsiteY30" fmla="*/ 1615372 h 2336575"/>
            <a:gd name="connsiteX31" fmla="*/ 2169110 w 2190153"/>
            <a:gd name="connsiteY31" fmla="*/ 1396209 h 2336575"/>
            <a:gd name="connsiteX32" fmla="*/ 2190153 w 2190153"/>
            <a:gd name="connsiteY32" fmla="*/ 1168288 h 2336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2190153" h="2336575">
              <a:moveTo>
                <a:pt x="2190153" y="1168288"/>
              </a:moveTo>
              <a:cubicBezTo>
                <a:pt x="2190153" y="1092314"/>
                <a:pt x="2183003" y="1014880"/>
                <a:pt x="2169110" y="940366"/>
              </a:cubicBezTo>
              <a:cubicBezTo>
                <a:pt x="2155217" y="865852"/>
                <a:pt x="2134046" y="791394"/>
                <a:pt x="2106794" y="721203"/>
              </a:cubicBezTo>
              <a:cubicBezTo>
                <a:pt x="2079542" y="651012"/>
                <a:pt x="2045162" y="582392"/>
                <a:pt x="2005598" y="519222"/>
              </a:cubicBezTo>
              <a:cubicBezTo>
                <a:pt x="1966034" y="456052"/>
                <a:pt x="1919767" y="395906"/>
                <a:pt x="1869412" y="342184"/>
              </a:cubicBezTo>
              <a:cubicBezTo>
                <a:pt x="1819057" y="288462"/>
                <a:pt x="1762680" y="239101"/>
                <a:pt x="1703468" y="196892"/>
              </a:cubicBezTo>
              <a:cubicBezTo>
                <a:pt x="1644257" y="154683"/>
                <a:pt x="1579935" y="118005"/>
                <a:pt x="1514143" y="88931"/>
              </a:cubicBezTo>
              <a:cubicBezTo>
                <a:pt x="1448351" y="59857"/>
                <a:pt x="1378558" y="37271"/>
                <a:pt x="1308714" y="22449"/>
              </a:cubicBezTo>
              <a:cubicBezTo>
                <a:pt x="1238870" y="7627"/>
                <a:pt x="1166290" y="0"/>
                <a:pt x="1095077" y="0"/>
              </a:cubicBezTo>
              <a:cubicBezTo>
                <a:pt x="1023864" y="0"/>
                <a:pt x="951282" y="7627"/>
                <a:pt x="881437" y="22449"/>
              </a:cubicBezTo>
              <a:cubicBezTo>
                <a:pt x="811592" y="37271"/>
                <a:pt x="741800" y="59857"/>
                <a:pt x="676008" y="88931"/>
              </a:cubicBezTo>
              <a:cubicBezTo>
                <a:pt x="610216" y="118005"/>
                <a:pt x="545896" y="154683"/>
                <a:pt x="486685" y="196892"/>
              </a:cubicBezTo>
              <a:cubicBezTo>
                <a:pt x="427474" y="239101"/>
                <a:pt x="371096" y="288462"/>
                <a:pt x="320741" y="342184"/>
              </a:cubicBezTo>
              <a:cubicBezTo>
                <a:pt x="270386" y="395906"/>
                <a:pt x="224117" y="456052"/>
                <a:pt x="184553" y="519222"/>
              </a:cubicBezTo>
              <a:cubicBezTo>
                <a:pt x="144989" y="582392"/>
                <a:pt x="110611" y="651012"/>
                <a:pt x="83359" y="721203"/>
              </a:cubicBezTo>
              <a:cubicBezTo>
                <a:pt x="56107" y="791394"/>
                <a:pt x="34936" y="865852"/>
                <a:pt x="21043" y="940366"/>
              </a:cubicBezTo>
              <a:cubicBezTo>
                <a:pt x="7150" y="1014880"/>
                <a:pt x="0" y="1092314"/>
                <a:pt x="0" y="1168288"/>
              </a:cubicBezTo>
              <a:cubicBezTo>
                <a:pt x="0" y="1244262"/>
                <a:pt x="7150" y="1321695"/>
                <a:pt x="21043" y="1396209"/>
              </a:cubicBezTo>
              <a:cubicBezTo>
                <a:pt x="34936" y="1470723"/>
                <a:pt x="56107" y="1545181"/>
                <a:pt x="83359" y="1615372"/>
              </a:cubicBezTo>
              <a:cubicBezTo>
                <a:pt x="110611" y="1685563"/>
                <a:pt x="144989" y="1754183"/>
                <a:pt x="184553" y="1817353"/>
              </a:cubicBezTo>
              <a:cubicBezTo>
                <a:pt x="224117" y="1880523"/>
                <a:pt x="270386" y="1940669"/>
                <a:pt x="320741" y="1994391"/>
              </a:cubicBezTo>
              <a:cubicBezTo>
                <a:pt x="371096" y="2048113"/>
                <a:pt x="427474" y="2097474"/>
                <a:pt x="486685" y="2139683"/>
              </a:cubicBezTo>
              <a:cubicBezTo>
                <a:pt x="545896" y="2181892"/>
                <a:pt x="610216" y="2218570"/>
                <a:pt x="676008" y="2247644"/>
              </a:cubicBezTo>
              <a:cubicBezTo>
                <a:pt x="741800" y="2276718"/>
                <a:pt x="811592" y="2299304"/>
                <a:pt x="881437" y="2314126"/>
              </a:cubicBezTo>
              <a:cubicBezTo>
                <a:pt x="951282" y="2328948"/>
                <a:pt x="1023864" y="2336575"/>
                <a:pt x="1095077" y="2336575"/>
              </a:cubicBezTo>
              <a:cubicBezTo>
                <a:pt x="1166290" y="2336575"/>
                <a:pt x="1238870" y="2328948"/>
                <a:pt x="1308714" y="2314126"/>
              </a:cubicBezTo>
              <a:cubicBezTo>
                <a:pt x="1378558" y="2299304"/>
                <a:pt x="1448351" y="2276718"/>
                <a:pt x="1514143" y="2247644"/>
              </a:cubicBezTo>
              <a:cubicBezTo>
                <a:pt x="1579935" y="2218570"/>
                <a:pt x="1644257" y="2181892"/>
                <a:pt x="1703468" y="2139683"/>
              </a:cubicBezTo>
              <a:cubicBezTo>
                <a:pt x="1762680" y="2097474"/>
                <a:pt x="1819057" y="2048113"/>
                <a:pt x="1869412" y="1994391"/>
              </a:cubicBezTo>
              <a:cubicBezTo>
                <a:pt x="1919767" y="1940669"/>
                <a:pt x="1966034" y="1880523"/>
                <a:pt x="2005598" y="1817353"/>
              </a:cubicBezTo>
              <a:cubicBezTo>
                <a:pt x="2045162" y="1754183"/>
                <a:pt x="2079542" y="1685563"/>
                <a:pt x="2106794" y="1615372"/>
              </a:cubicBezTo>
              <a:cubicBezTo>
                <a:pt x="2134046" y="1545181"/>
                <a:pt x="2155217" y="1470723"/>
                <a:pt x="2169110" y="1396209"/>
              </a:cubicBezTo>
              <a:cubicBezTo>
                <a:pt x="2183003" y="1321695"/>
                <a:pt x="2190153" y="1244262"/>
                <a:pt x="2190153" y="1168288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0.40162</cdr:x>
      <cdr:y>0.22854</cdr:y>
    </cdr:from>
    <cdr:to>
      <cdr:x>0.59252</cdr:x>
      <cdr:y>0.65011</cdr:y>
    </cdr:to>
    <cdr:sp macro="" textlink="">
      <cdr:nvSpPr>
        <cdr:cNvPr id="19" name="PlotDat5_33|1~33_1">
          <a:extLst xmlns:a="http://schemas.openxmlformats.org/drawingml/2006/main">
            <a:ext uri="{FF2B5EF4-FFF2-40B4-BE49-F238E27FC236}">
              <a16:creationId xmlns:a16="http://schemas.microsoft.com/office/drawing/2014/main" id="{11B3E2ED-F4FC-47BF-8952-B38BBE6689E0}"/>
            </a:ext>
          </a:extLst>
        </cdr:cNvPr>
        <cdr:cNvSpPr/>
      </cdr:nvSpPr>
      <cdr:spPr>
        <a:xfrm xmlns:a="http://schemas.openxmlformats.org/drawingml/2006/main">
          <a:off x="3875211" y="1375149"/>
          <a:ext cx="1841932" cy="2536571"/>
        </a:xfrm>
        <a:custGeom xmlns:a="http://schemas.openxmlformats.org/drawingml/2006/main">
          <a:avLst/>
          <a:gdLst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  <a:gd name="connsiteX0" fmla="*/ 1841932 w 1841932"/>
            <a:gd name="connsiteY0" fmla="*/ 1268286 h 2536571"/>
            <a:gd name="connsiteX1" fmla="*/ 1824236 w 1841932"/>
            <a:gd name="connsiteY1" fmla="*/ 1020855 h 2536571"/>
            <a:gd name="connsiteX2" fmla="*/ 1771827 w 1841932"/>
            <a:gd name="connsiteY2" fmla="*/ 782935 h 2536571"/>
            <a:gd name="connsiteX3" fmla="*/ 1686722 w 1841932"/>
            <a:gd name="connsiteY3" fmla="*/ 563664 h 2536571"/>
            <a:gd name="connsiteX4" fmla="*/ 1572188 w 1841932"/>
            <a:gd name="connsiteY4" fmla="*/ 371473 h 2536571"/>
            <a:gd name="connsiteX5" fmla="*/ 1432627 w 1841932"/>
            <a:gd name="connsiteY5" fmla="*/ 213746 h 2536571"/>
            <a:gd name="connsiteX6" fmla="*/ 1273403 w 1841932"/>
            <a:gd name="connsiteY6" fmla="*/ 96543 h 2536571"/>
            <a:gd name="connsiteX7" fmla="*/ 1100636 w 1841932"/>
            <a:gd name="connsiteY7" fmla="*/ 24371 h 2536571"/>
            <a:gd name="connsiteX8" fmla="*/ 920966 w 1841932"/>
            <a:gd name="connsiteY8" fmla="*/ 0 h 2536571"/>
            <a:gd name="connsiteX9" fmla="*/ 741293 w 1841932"/>
            <a:gd name="connsiteY9" fmla="*/ 24371 h 2536571"/>
            <a:gd name="connsiteX10" fmla="*/ 568526 w 1841932"/>
            <a:gd name="connsiteY10" fmla="*/ 96543 h 2536571"/>
            <a:gd name="connsiteX11" fmla="*/ 409304 w 1841932"/>
            <a:gd name="connsiteY11" fmla="*/ 213746 h 2536571"/>
            <a:gd name="connsiteX12" fmla="*/ 269744 w 1841932"/>
            <a:gd name="connsiteY12" fmla="*/ 371473 h 2536571"/>
            <a:gd name="connsiteX13" fmla="*/ 155209 w 1841932"/>
            <a:gd name="connsiteY13" fmla="*/ 563664 h 2536571"/>
            <a:gd name="connsiteX14" fmla="*/ 70105 w 1841932"/>
            <a:gd name="connsiteY14" fmla="*/ 782935 h 2536571"/>
            <a:gd name="connsiteX15" fmla="*/ 17695 w 1841932"/>
            <a:gd name="connsiteY15" fmla="*/ 1020855 h 2536571"/>
            <a:gd name="connsiteX16" fmla="*/ 0 w 1841932"/>
            <a:gd name="connsiteY16" fmla="*/ 1268286 h 2536571"/>
            <a:gd name="connsiteX17" fmla="*/ 17695 w 1841932"/>
            <a:gd name="connsiteY17" fmla="*/ 1515716 h 2536571"/>
            <a:gd name="connsiteX18" fmla="*/ 70105 w 1841932"/>
            <a:gd name="connsiteY18" fmla="*/ 1753637 h 2536571"/>
            <a:gd name="connsiteX19" fmla="*/ 155209 w 1841932"/>
            <a:gd name="connsiteY19" fmla="*/ 1972907 h 2536571"/>
            <a:gd name="connsiteX20" fmla="*/ 269744 w 1841932"/>
            <a:gd name="connsiteY20" fmla="*/ 2165098 h 2536571"/>
            <a:gd name="connsiteX21" fmla="*/ 409304 w 1841932"/>
            <a:gd name="connsiteY21" fmla="*/ 2322827 h 2536571"/>
            <a:gd name="connsiteX22" fmla="*/ 568526 w 1841932"/>
            <a:gd name="connsiteY22" fmla="*/ 2440028 h 2536571"/>
            <a:gd name="connsiteX23" fmla="*/ 741293 w 1841932"/>
            <a:gd name="connsiteY23" fmla="*/ 2512201 h 2536571"/>
            <a:gd name="connsiteX24" fmla="*/ 920966 w 1841932"/>
            <a:gd name="connsiteY24" fmla="*/ 2536571 h 2536571"/>
            <a:gd name="connsiteX25" fmla="*/ 1100636 w 1841932"/>
            <a:gd name="connsiteY25" fmla="*/ 2512201 h 2536571"/>
            <a:gd name="connsiteX26" fmla="*/ 1273403 w 1841932"/>
            <a:gd name="connsiteY26" fmla="*/ 2440028 h 2536571"/>
            <a:gd name="connsiteX27" fmla="*/ 1432627 w 1841932"/>
            <a:gd name="connsiteY27" fmla="*/ 2322827 h 2536571"/>
            <a:gd name="connsiteX28" fmla="*/ 1572188 w 1841932"/>
            <a:gd name="connsiteY28" fmla="*/ 2165098 h 2536571"/>
            <a:gd name="connsiteX29" fmla="*/ 1686722 w 1841932"/>
            <a:gd name="connsiteY29" fmla="*/ 1972907 h 2536571"/>
            <a:gd name="connsiteX30" fmla="*/ 1771827 w 1841932"/>
            <a:gd name="connsiteY30" fmla="*/ 1753637 h 2536571"/>
            <a:gd name="connsiteX31" fmla="*/ 1824236 w 1841932"/>
            <a:gd name="connsiteY31" fmla="*/ 1515716 h 2536571"/>
            <a:gd name="connsiteX32" fmla="*/ 1841932 w 1841932"/>
            <a:gd name="connsiteY32" fmla="*/ 1268286 h 25365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1841932" h="2536571">
              <a:moveTo>
                <a:pt x="1841932" y="1268286"/>
              </a:moveTo>
              <a:cubicBezTo>
                <a:pt x="1841932" y="1185809"/>
                <a:pt x="1835920" y="1101747"/>
                <a:pt x="1824236" y="1020855"/>
              </a:cubicBezTo>
              <a:cubicBezTo>
                <a:pt x="1812552" y="939963"/>
                <a:pt x="1794746" y="859134"/>
                <a:pt x="1771827" y="782935"/>
              </a:cubicBezTo>
              <a:cubicBezTo>
                <a:pt x="1748908" y="706736"/>
                <a:pt x="1719995" y="632241"/>
                <a:pt x="1686722" y="563664"/>
              </a:cubicBezTo>
              <a:cubicBezTo>
                <a:pt x="1653449" y="495087"/>
                <a:pt x="1614537" y="429793"/>
                <a:pt x="1572188" y="371473"/>
              </a:cubicBezTo>
              <a:cubicBezTo>
                <a:pt x="1529839" y="313153"/>
                <a:pt x="1482425" y="259568"/>
                <a:pt x="1432627" y="213746"/>
              </a:cubicBezTo>
              <a:cubicBezTo>
                <a:pt x="1382829" y="167924"/>
                <a:pt x="1328735" y="128105"/>
                <a:pt x="1273403" y="96543"/>
              </a:cubicBezTo>
              <a:cubicBezTo>
                <a:pt x="1218071" y="64981"/>
                <a:pt x="1159375" y="40461"/>
                <a:pt x="1100636" y="24371"/>
              </a:cubicBezTo>
              <a:cubicBezTo>
                <a:pt x="1041897" y="8281"/>
                <a:pt x="980856" y="0"/>
                <a:pt x="920966" y="0"/>
              </a:cubicBezTo>
              <a:cubicBezTo>
                <a:pt x="861076" y="0"/>
                <a:pt x="800033" y="8281"/>
                <a:pt x="741293" y="24371"/>
              </a:cubicBezTo>
              <a:cubicBezTo>
                <a:pt x="682553" y="40461"/>
                <a:pt x="623857" y="64981"/>
                <a:pt x="568526" y="96543"/>
              </a:cubicBezTo>
              <a:cubicBezTo>
                <a:pt x="513195" y="128105"/>
                <a:pt x="459101" y="167924"/>
                <a:pt x="409304" y="213746"/>
              </a:cubicBezTo>
              <a:cubicBezTo>
                <a:pt x="359507" y="259568"/>
                <a:pt x="312093" y="313153"/>
                <a:pt x="269744" y="371473"/>
              </a:cubicBezTo>
              <a:cubicBezTo>
                <a:pt x="227395" y="429793"/>
                <a:pt x="188482" y="495087"/>
                <a:pt x="155209" y="563664"/>
              </a:cubicBezTo>
              <a:cubicBezTo>
                <a:pt x="121936" y="632241"/>
                <a:pt x="93024" y="706736"/>
                <a:pt x="70105" y="782935"/>
              </a:cubicBezTo>
              <a:cubicBezTo>
                <a:pt x="47186" y="859134"/>
                <a:pt x="29379" y="939963"/>
                <a:pt x="17695" y="1020855"/>
              </a:cubicBezTo>
              <a:cubicBezTo>
                <a:pt x="6011" y="1101747"/>
                <a:pt x="0" y="1185809"/>
                <a:pt x="0" y="1268286"/>
              </a:cubicBezTo>
              <a:cubicBezTo>
                <a:pt x="0" y="1350763"/>
                <a:pt x="6011" y="1434824"/>
                <a:pt x="17695" y="1515716"/>
              </a:cubicBezTo>
              <a:cubicBezTo>
                <a:pt x="29379" y="1596608"/>
                <a:pt x="47186" y="1677438"/>
                <a:pt x="70105" y="1753637"/>
              </a:cubicBezTo>
              <a:cubicBezTo>
                <a:pt x="93024" y="1829836"/>
                <a:pt x="121936" y="1904330"/>
                <a:pt x="155209" y="1972907"/>
              </a:cubicBezTo>
              <a:cubicBezTo>
                <a:pt x="188482" y="2041484"/>
                <a:pt x="227395" y="2106778"/>
                <a:pt x="269744" y="2165098"/>
              </a:cubicBezTo>
              <a:cubicBezTo>
                <a:pt x="312093" y="2223418"/>
                <a:pt x="359507" y="2277005"/>
                <a:pt x="409304" y="2322827"/>
              </a:cubicBezTo>
              <a:cubicBezTo>
                <a:pt x="459101" y="2368649"/>
                <a:pt x="513195" y="2408466"/>
                <a:pt x="568526" y="2440028"/>
              </a:cubicBezTo>
              <a:cubicBezTo>
                <a:pt x="623857" y="2471590"/>
                <a:pt x="682553" y="2496111"/>
                <a:pt x="741293" y="2512201"/>
              </a:cubicBezTo>
              <a:cubicBezTo>
                <a:pt x="800033" y="2528291"/>
                <a:pt x="861076" y="2536571"/>
                <a:pt x="920966" y="2536571"/>
              </a:cubicBezTo>
              <a:cubicBezTo>
                <a:pt x="980856" y="2536571"/>
                <a:pt x="1041897" y="2528291"/>
                <a:pt x="1100636" y="2512201"/>
              </a:cubicBezTo>
              <a:cubicBezTo>
                <a:pt x="1159375" y="2496111"/>
                <a:pt x="1218071" y="2471590"/>
                <a:pt x="1273403" y="2440028"/>
              </a:cubicBezTo>
              <a:cubicBezTo>
                <a:pt x="1328735" y="2408466"/>
                <a:pt x="1382829" y="2368649"/>
                <a:pt x="1432627" y="2322827"/>
              </a:cubicBezTo>
              <a:cubicBezTo>
                <a:pt x="1482425" y="2277005"/>
                <a:pt x="1529839" y="2223418"/>
                <a:pt x="1572188" y="2165098"/>
              </a:cubicBezTo>
              <a:cubicBezTo>
                <a:pt x="1614537" y="2106778"/>
                <a:pt x="1653449" y="2041484"/>
                <a:pt x="1686722" y="1972907"/>
              </a:cubicBezTo>
              <a:cubicBezTo>
                <a:pt x="1719995" y="1904330"/>
                <a:pt x="1748908" y="1829836"/>
                <a:pt x="1771827" y="1753637"/>
              </a:cubicBezTo>
              <a:cubicBezTo>
                <a:pt x="1794746" y="1677438"/>
                <a:pt x="1812552" y="1596608"/>
                <a:pt x="1824236" y="1515716"/>
              </a:cubicBezTo>
              <a:cubicBezTo>
                <a:pt x="1835920" y="1434824"/>
                <a:pt x="1841932" y="1350763"/>
                <a:pt x="1841932" y="1268286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0.3504</cdr:x>
      <cdr:y>0.30101</cdr:y>
    </cdr:from>
    <cdr:to>
      <cdr:x>0.57948</cdr:x>
      <cdr:y>0.67976</cdr:y>
    </cdr:to>
    <cdr:sp macro="" textlink="">
      <cdr:nvSpPr>
        <cdr:cNvPr id="20" name="PlotDat5_35|1~33_1">
          <a:extLst xmlns:a="http://schemas.openxmlformats.org/drawingml/2006/main">
            <a:ext uri="{FF2B5EF4-FFF2-40B4-BE49-F238E27FC236}">
              <a16:creationId xmlns:a16="http://schemas.microsoft.com/office/drawing/2014/main" id="{B590819A-C6EE-4EA3-9098-F958582373A6}"/>
            </a:ext>
          </a:extLst>
        </cdr:cNvPr>
        <cdr:cNvSpPr/>
      </cdr:nvSpPr>
      <cdr:spPr>
        <a:xfrm xmlns:a="http://schemas.openxmlformats.org/drawingml/2006/main">
          <a:off x="3380997" y="1811210"/>
          <a:ext cx="2210327" cy="2278910"/>
        </a:xfrm>
        <a:custGeom xmlns:a="http://schemas.openxmlformats.org/drawingml/2006/main">
          <a:avLst/>
          <a:gdLst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  <a:gd name="connsiteX0" fmla="*/ 2210327 w 2210327"/>
            <a:gd name="connsiteY0" fmla="*/ 1139454 h 2278910"/>
            <a:gd name="connsiteX1" fmla="*/ 2189091 w 2210327"/>
            <a:gd name="connsiteY1" fmla="*/ 917158 h 2278910"/>
            <a:gd name="connsiteX2" fmla="*/ 2126201 w 2210327"/>
            <a:gd name="connsiteY2" fmla="*/ 703405 h 2278910"/>
            <a:gd name="connsiteX3" fmla="*/ 2024073 w 2210327"/>
            <a:gd name="connsiteY3" fmla="*/ 506408 h 2278910"/>
            <a:gd name="connsiteX4" fmla="*/ 1886632 w 2210327"/>
            <a:gd name="connsiteY4" fmla="*/ 333739 h 2278910"/>
            <a:gd name="connsiteX5" fmla="*/ 1719159 w 2210327"/>
            <a:gd name="connsiteY5" fmla="*/ 192032 h 2278910"/>
            <a:gd name="connsiteX6" fmla="*/ 1528092 w 2210327"/>
            <a:gd name="connsiteY6" fmla="*/ 86736 h 2278910"/>
            <a:gd name="connsiteX7" fmla="*/ 1320770 w 2210327"/>
            <a:gd name="connsiteY7" fmla="*/ 21894 h 2278910"/>
            <a:gd name="connsiteX8" fmla="*/ 1105162 w 2210327"/>
            <a:gd name="connsiteY8" fmla="*/ 0 h 2278910"/>
            <a:gd name="connsiteX9" fmla="*/ 889556 w 2210327"/>
            <a:gd name="connsiteY9" fmla="*/ 21894 h 2278910"/>
            <a:gd name="connsiteX10" fmla="*/ 682235 w 2210327"/>
            <a:gd name="connsiteY10" fmla="*/ 86736 h 2278910"/>
            <a:gd name="connsiteX11" fmla="*/ 491166 w 2210327"/>
            <a:gd name="connsiteY11" fmla="*/ 192032 h 2278910"/>
            <a:gd name="connsiteX12" fmla="*/ 323694 w 2210327"/>
            <a:gd name="connsiteY12" fmla="*/ 333739 h 2278910"/>
            <a:gd name="connsiteX13" fmla="*/ 186254 w 2210327"/>
            <a:gd name="connsiteY13" fmla="*/ 506408 h 2278910"/>
            <a:gd name="connsiteX14" fmla="*/ 84125 w 2210327"/>
            <a:gd name="connsiteY14" fmla="*/ 703405 h 2278910"/>
            <a:gd name="connsiteX15" fmla="*/ 21233 w 2210327"/>
            <a:gd name="connsiteY15" fmla="*/ 917158 h 2278910"/>
            <a:gd name="connsiteX16" fmla="*/ 0 w 2210327"/>
            <a:gd name="connsiteY16" fmla="*/ 1139454 h 2278910"/>
            <a:gd name="connsiteX17" fmla="*/ 21233 w 2210327"/>
            <a:gd name="connsiteY17" fmla="*/ 1361752 h 2278910"/>
            <a:gd name="connsiteX18" fmla="*/ 84125 w 2210327"/>
            <a:gd name="connsiteY18" fmla="*/ 1575506 h 2278910"/>
            <a:gd name="connsiteX19" fmla="*/ 186254 w 2210327"/>
            <a:gd name="connsiteY19" fmla="*/ 1772502 h 2278910"/>
            <a:gd name="connsiteX20" fmla="*/ 323694 w 2210327"/>
            <a:gd name="connsiteY20" fmla="*/ 1945171 h 2278910"/>
            <a:gd name="connsiteX21" fmla="*/ 491166 w 2210327"/>
            <a:gd name="connsiteY21" fmla="*/ 2086878 h 2278910"/>
            <a:gd name="connsiteX22" fmla="*/ 682235 w 2210327"/>
            <a:gd name="connsiteY22" fmla="*/ 2192174 h 2278910"/>
            <a:gd name="connsiteX23" fmla="*/ 889556 w 2210327"/>
            <a:gd name="connsiteY23" fmla="*/ 2257016 h 2278910"/>
            <a:gd name="connsiteX24" fmla="*/ 1105162 w 2210327"/>
            <a:gd name="connsiteY24" fmla="*/ 2278910 h 2278910"/>
            <a:gd name="connsiteX25" fmla="*/ 1320770 w 2210327"/>
            <a:gd name="connsiteY25" fmla="*/ 2257016 h 2278910"/>
            <a:gd name="connsiteX26" fmla="*/ 1528092 w 2210327"/>
            <a:gd name="connsiteY26" fmla="*/ 2192174 h 2278910"/>
            <a:gd name="connsiteX27" fmla="*/ 1719159 w 2210327"/>
            <a:gd name="connsiteY27" fmla="*/ 2086878 h 2278910"/>
            <a:gd name="connsiteX28" fmla="*/ 1886632 w 2210327"/>
            <a:gd name="connsiteY28" fmla="*/ 1945171 h 2278910"/>
            <a:gd name="connsiteX29" fmla="*/ 2024073 w 2210327"/>
            <a:gd name="connsiteY29" fmla="*/ 1772502 h 2278910"/>
            <a:gd name="connsiteX30" fmla="*/ 2126201 w 2210327"/>
            <a:gd name="connsiteY30" fmla="*/ 1575506 h 2278910"/>
            <a:gd name="connsiteX31" fmla="*/ 2189091 w 2210327"/>
            <a:gd name="connsiteY31" fmla="*/ 1361752 h 2278910"/>
            <a:gd name="connsiteX32" fmla="*/ 2210327 w 2210327"/>
            <a:gd name="connsiteY32" fmla="*/ 1139454 h 22789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2210327" h="2278910">
              <a:moveTo>
                <a:pt x="2210327" y="1139454"/>
              </a:moveTo>
              <a:cubicBezTo>
                <a:pt x="2210327" y="1065355"/>
                <a:pt x="2203112" y="989833"/>
                <a:pt x="2189091" y="917158"/>
              </a:cubicBezTo>
              <a:cubicBezTo>
                <a:pt x="2175070" y="844483"/>
                <a:pt x="2153704" y="771863"/>
                <a:pt x="2126201" y="703405"/>
              </a:cubicBezTo>
              <a:cubicBezTo>
                <a:pt x="2098698" y="634947"/>
                <a:pt x="2064001" y="568019"/>
                <a:pt x="2024073" y="506408"/>
              </a:cubicBezTo>
              <a:cubicBezTo>
                <a:pt x="1984145" y="444797"/>
                <a:pt x="1937451" y="386135"/>
                <a:pt x="1886632" y="333739"/>
              </a:cubicBezTo>
              <a:cubicBezTo>
                <a:pt x="1835813" y="281343"/>
                <a:pt x="1778916" y="233199"/>
                <a:pt x="1719159" y="192032"/>
              </a:cubicBezTo>
              <a:cubicBezTo>
                <a:pt x="1659402" y="150865"/>
                <a:pt x="1594490" y="115092"/>
                <a:pt x="1528092" y="86736"/>
              </a:cubicBezTo>
              <a:cubicBezTo>
                <a:pt x="1461694" y="58380"/>
                <a:pt x="1391258" y="36350"/>
                <a:pt x="1320770" y="21894"/>
              </a:cubicBezTo>
              <a:cubicBezTo>
                <a:pt x="1250282" y="7438"/>
                <a:pt x="1177031" y="0"/>
                <a:pt x="1105162" y="0"/>
              </a:cubicBezTo>
              <a:cubicBezTo>
                <a:pt x="1033293" y="0"/>
                <a:pt x="960044" y="7438"/>
                <a:pt x="889556" y="21894"/>
              </a:cubicBezTo>
              <a:cubicBezTo>
                <a:pt x="819068" y="36350"/>
                <a:pt x="748633" y="58380"/>
                <a:pt x="682235" y="86736"/>
              </a:cubicBezTo>
              <a:cubicBezTo>
                <a:pt x="615837" y="115092"/>
                <a:pt x="550923" y="150865"/>
                <a:pt x="491166" y="192032"/>
              </a:cubicBezTo>
              <a:cubicBezTo>
                <a:pt x="431409" y="233199"/>
                <a:pt x="374513" y="281343"/>
                <a:pt x="323694" y="333739"/>
              </a:cubicBezTo>
              <a:cubicBezTo>
                <a:pt x="272875" y="386135"/>
                <a:pt x="226182" y="444797"/>
                <a:pt x="186254" y="506408"/>
              </a:cubicBezTo>
              <a:cubicBezTo>
                <a:pt x="146326" y="568019"/>
                <a:pt x="111628" y="634947"/>
                <a:pt x="84125" y="703405"/>
              </a:cubicBezTo>
              <a:cubicBezTo>
                <a:pt x="56622" y="771863"/>
                <a:pt x="35254" y="844483"/>
                <a:pt x="21233" y="917158"/>
              </a:cubicBezTo>
              <a:cubicBezTo>
                <a:pt x="7212" y="989833"/>
                <a:pt x="0" y="1065355"/>
                <a:pt x="0" y="1139454"/>
              </a:cubicBezTo>
              <a:cubicBezTo>
                <a:pt x="0" y="1213553"/>
                <a:pt x="7212" y="1289077"/>
                <a:pt x="21233" y="1361752"/>
              </a:cubicBezTo>
              <a:cubicBezTo>
                <a:pt x="35254" y="1434427"/>
                <a:pt x="56622" y="1507048"/>
                <a:pt x="84125" y="1575506"/>
              </a:cubicBezTo>
              <a:cubicBezTo>
                <a:pt x="111628" y="1643964"/>
                <a:pt x="146326" y="1710891"/>
                <a:pt x="186254" y="1772502"/>
              </a:cubicBezTo>
              <a:cubicBezTo>
                <a:pt x="226182" y="1834113"/>
                <a:pt x="272875" y="1892775"/>
                <a:pt x="323694" y="1945171"/>
              </a:cubicBezTo>
              <a:cubicBezTo>
                <a:pt x="374513" y="1997567"/>
                <a:pt x="431409" y="2045711"/>
                <a:pt x="491166" y="2086878"/>
              </a:cubicBezTo>
              <a:cubicBezTo>
                <a:pt x="550923" y="2128045"/>
                <a:pt x="615837" y="2163818"/>
                <a:pt x="682235" y="2192174"/>
              </a:cubicBezTo>
              <a:cubicBezTo>
                <a:pt x="748633" y="2220530"/>
                <a:pt x="819068" y="2242560"/>
                <a:pt x="889556" y="2257016"/>
              </a:cubicBezTo>
              <a:cubicBezTo>
                <a:pt x="960044" y="2271472"/>
                <a:pt x="1033293" y="2278910"/>
                <a:pt x="1105162" y="2278910"/>
              </a:cubicBezTo>
              <a:cubicBezTo>
                <a:pt x="1177031" y="2278910"/>
                <a:pt x="1250282" y="2271472"/>
                <a:pt x="1320770" y="2257016"/>
              </a:cubicBezTo>
              <a:cubicBezTo>
                <a:pt x="1391258" y="2242560"/>
                <a:pt x="1461694" y="2220530"/>
                <a:pt x="1528092" y="2192174"/>
              </a:cubicBezTo>
              <a:cubicBezTo>
                <a:pt x="1594490" y="2163818"/>
                <a:pt x="1659402" y="2128045"/>
                <a:pt x="1719159" y="2086878"/>
              </a:cubicBezTo>
              <a:cubicBezTo>
                <a:pt x="1778916" y="2045711"/>
                <a:pt x="1835813" y="1997567"/>
                <a:pt x="1886632" y="1945171"/>
              </a:cubicBezTo>
              <a:cubicBezTo>
                <a:pt x="1937451" y="1892775"/>
                <a:pt x="1984145" y="1834113"/>
                <a:pt x="2024073" y="1772502"/>
              </a:cubicBezTo>
              <a:cubicBezTo>
                <a:pt x="2064001" y="1710891"/>
                <a:pt x="2098698" y="1643964"/>
                <a:pt x="2126201" y="1575506"/>
              </a:cubicBezTo>
              <a:cubicBezTo>
                <a:pt x="2153704" y="1507048"/>
                <a:pt x="2175070" y="1434427"/>
                <a:pt x="2189091" y="1361752"/>
              </a:cubicBezTo>
              <a:cubicBezTo>
                <a:pt x="2203112" y="1289077"/>
                <a:pt x="2210327" y="1213553"/>
                <a:pt x="2210327" y="1139454"/>
              </a:cubicBezTo>
              <a:close/>
            </a:path>
          </a:pathLst>
        </a:custGeom>
        <a:solidFill xmlns:a="http://schemas.openxmlformats.org/drawingml/2006/main">
          <a:srgbClr val="DD0806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0.25686</cdr:x>
      <cdr:y>0.05157</cdr:y>
    </cdr:from>
    <cdr:to>
      <cdr:x>0.50787</cdr:x>
      <cdr:y>0.20412</cdr:y>
    </cdr:to>
    <cdr:sp macro="" textlink="">
      <cdr:nvSpPr>
        <cdr:cNvPr id="21" name="ChartResBox">
          <a:extLst xmlns:a="http://schemas.openxmlformats.org/drawingml/2006/main">
            <a:ext uri="{FF2B5EF4-FFF2-40B4-BE49-F238E27FC236}">
              <a16:creationId xmlns:a16="http://schemas.microsoft.com/office/drawing/2014/main" id="{4CA784B8-5B6E-4AFD-8EA4-989D1BC3A92D}"/>
            </a:ext>
          </a:extLst>
        </cdr:cNvPr>
        <cdr:cNvSpPr txBox="1"/>
      </cdr:nvSpPr>
      <cdr:spPr>
        <a:xfrm xmlns:a="http://schemas.openxmlformats.org/drawingml/2006/main">
          <a:off x="2477906" y="310424"/>
          <a:ext cx="2421511" cy="918337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pt-BR" sz="1100">
              <a:latin typeface="Arial" panose="020B0604020202020204" pitchFamily="34" charset="0"/>
            </a:rPr>
            <a:t>Concordia</a:t>
          </a:r>
          <a:r>
            <a:rPr lang="pt-BR" sz="1300">
              <a:latin typeface="Arial" panose="020B0604020202020204" pitchFamily="34" charset="0"/>
            </a:rPr>
            <a:t> </a:t>
          </a:r>
          <a:r>
            <a:rPr lang="pt-BR" sz="1100">
              <a:latin typeface="Arial" panose="020B0604020202020204" pitchFamily="34" charset="0"/>
            </a:rPr>
            <a:t>Age=1.068±5,0 Ma
(1</a:t>
          </a:r>
          <a:r>
            <a:rPr lang="pt-BR" sz="1100">
              <a:latin typeface="Symbol" panose="05050102010706020507" pitchFamily="18" charset="2"/>
            </a:rPr>
            <a:t>s</a:t>
          </a:r>
          <a:r>
            <a:rPr lang="pt-BR" sz="1100">
              <a:latin typeface="Arial" panose="020B0604020202020204" pitchFamily="34" charset="0"/>
            </a:rPr>
            <a:t>,</a:t>
          </a:r>
          <a:r>
            <a:rPr lang="pt-BR" sz="1300">
              <a:latin typeface="Arial" panose="020B0604020202020204" pitchFamily="34" charset="0"/>
            </a:rPr>
            <a:t> </a:t>
          </a:r>
          <a:r>
            <a:rPr lang="pt-BR" sz="1100">
              <a:latin typeface="Arial" panose="020B0604020202020204" pitchFamily="34" charset="0"/>
            </a:rPr>
            <a:t>decay-const. errs included)
MSWD</a:t>
          </a:r>
          <a:r>
            <a:rPr lang="pt-BR" sz="1300">
              <a:latin typeface="Arial" panose="020B0604020202020204" pitchFamily="34" charset="0"/>
            </a:rPr>
            <a:t> </a:t>
          </a:r>
          <a:r>
            <a:rPr lang="pt-BR" sz="1100">
              <a:latin typeface="Arial" panose="020B0604020202020204" pitchFamily="34" charset="0"/>
            </a:rPr>
            <a:t>(of concordance) = 7,6,
Probability</a:t>
          </a:r>
          <a:r>
            <a:rPr lang="pt-BR" sz="1300">
              <a:latin typeface="Arial" panose="020B0604020202020204" pitchFamily="34" charset="0"/>
            </a:rPr>
            <a:t> </a:t>
          </a:r>
          <a:r>
            <a:rPr lang="pt-BR" sz="1100">
              <a:latin typeface="Arial" panose="020B0604020202020204" pitchFamily="34" charset="0"/>
            </a:rPr>
            <a:t>(of concordance) = 0,006</a:t>
          </a:r>
        </a:p>
      </cdr:txBody>
    </cdr:sp>
  </cdr:relSizeAnchor>
  <cdr:relSizeAnchor xmlns:cdr="http://schemas.openxmlformats.org/drawingml/2006/chartDrawing">
    <cdr:from>
      <cdr:x>0.51865</cdr:x>
      <cdr:y>0.43084</cdr:y>
    </cdr:from>
    <cdr:to>
      <cdr:x>0.56079</cdr:x>
      <cdr:y>0.519</cdr:y>
    </cdr:to>
    <cdr:sp macro="" textlink="">
      <cdr:nvSpPr>
        <cdr:cNvPr id="22" name="PlotDat5_37|1~33_2">
          <a:extLst xmlns:a="http://schemas.openxmlformats.org/drawingml/2006/main">
            <a:ext uri="{FF2B5EF4-FFF2-40B4-BE49-F238E27FC236}">
              <a16:creationId xmlns:a16="http://schemas.microsoft.com/office/drawing/2014/main" id="{EA489B3F-34F7-40F6-90E0-BF6505DDF7AD}"/>
            </a:ext>
          </a:extLst>
        </cdr:cNvPr>
        <cdr:cNvSpPr/>
      </cdr:nvSpPr>
      <cdr:spPr>
        <a:xfrm xmlns:a="http://schemas.openxmlformats.org/drawingml/2006/main">
          <a:off x="5004406" y="2592385"/>
          <a:ext cx="406613" cy="530457"/>
        </a:xfrm>
        <a:custGeom xmlns:a="http://schemas.openxmlformats.org/drawingml/2006/main">
          <a:avLst/>
          <a:gdLst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  <a:gd name="connsiteX0" fmla="*/ 406613 w 406613"/>
            <a:gd name="connsiteY0" fmla="*/ 265228 h 530457"/>
            <a:gd name="connsiteX1" fmla="*/ 402708 w 406613"/>
            <a:gd name="connsiteY1" fmla="*/ 213485 h 530457"/>
            <a:gd name="connsiteX2" fmla="*/ 391138 w 406613"/>
            <a:gd name="connsiteY2" fmla="*/ 163729 h 530457"/>
            <a:gd name="connsiteX3" fmla="*/ 372351 w 406613"/>
            <a:gd name="connsiteY3" fmla="*/ 117875 h 530457"/>
            <a:gd name="connsiteX4" fmla="*/ 347067 w 406613"/>
            <a:gd name="connsiteY4" fmla="*/ 77683 h 530457"/>
            <a:gd name="connsiteX5" fmla="*/ 316258 w 406613"/>
            <a:gd name="connsiteY5" fmla="*/ 44698 h 530457"/>
            <a:gd name="connsiteX6" fmla="*/ 281110 w 406613"/>
            <a:gd name="connsiteY6" fmla="*/ 20189 h 530457"/>
            <a:gd name="connsiteX7" fmla="*/ 242970 w 406613"/>
            <a:gd name="connsiteY7" fmla="*/ 5096 h 530457"/>
            <a:gd name="connsiteX8" fmla="*/ 203307 w 406613"/>
            <a:gd name="connsiteY8" fmla="*/ 0 h 530457"/>
            <a:gd name="connsiteX9" fmla="*/ 163644 w 406613"/>
            <a:gd name="connsiteY9" fmla="*/ 5096 h 530457"/>
            <a:gd name="connsiteX10" fmla="*/ 125507 w 406613"/>
            <a:gd name="connsiteY10" fmla="*/ 20189 h 530457"/>
            <a:gd name="connsiteX11" fmla="*/ 90356 w 406613"/>
            <a:gd name="connsiteY11" fmla="*/ 44698 h 530457"/>
            <a:gd name="connsiteX12" fmla="*/ 59547 w 406613"/>
            <a:gd name="connsiteY12" fmla="*/ 77683 h 530457"/>
            <a:gd name="connsiteX13" fmla="*/ 34266 w 406613"/>
            <a:gd name="connsiteY13" fmla="*/ 117875 h 530457"/>
            <a:gd name="connsiteX14" fmla="*/ 15478 w 406613"/>
            <a:gd name="connsiteY14" fmla="*/ 163729 h 530457"/>
            <a:gd name="connsiteX15" fmla="*/ 3908 w 406613"/>
            <a:gd name="connsiteY15" fmla="*/ 213485 h 530457"/>
            <a:gd name="connsiteX16" fmla="*/ 0 w 406613"/>
            <a:gd name="connsiteY16" fmla="*/ 265228 h 530457"/>
            <a:gd name="connsiteX17" fmla="*/ 3908 w 406613"/>
            <a:gd name="connsiteY17" fmla="*/ 316972 h 530457"/>
            <a:gd name="connsiteX18" fmla="*/ 15478 w 406613"/>
            <a:gd name="connsiteY18" fmla="*/ 366727 h 530457"/>
            <a:gd name="connsiteX19" fmla="*/ 34266 w 406613"/>
            <a:gd name="connsiteY19" fmla="*/ 412582 h 530457"/>
            <a:gd name="connsiteX20" fmla="*/ 59547 w 406613"/>
            <a:gd name="connsiteY20" fmla="*/ 452774 h 530457"/>
            <a:gd name="connsiteX21" fmla="*/ 90356 w 406613"/>
            <a:gd name="connsiteY21" fmla="*/ 485759 h 530457"/>
            <a:gd name="connsiteX22" fmla="*/ 125507 w 406613"/>
            <a:gd name="connsiteY22" fmla="*/ 510268 h 530457"/>
            <a:gd name="connsiteX23" fmla="*/ 163644 w 406613"/>
            <a:gd name="connsiteY23" fmla="*/ 525361 h 530457"/>
            <a:gd name="connsiteX24" fmla="*/ 203307 w 406613"/>
            <a:gd name="connsiteY24" fmla="*/ 530457 h 530457"/>
            <a:gd name="connsiteX25" fmla="*/ 242970 w 406613"/>
            <a:gd name="connsiteY25" fmla="*/ 525361 h 530457"/>
            <a:gd name="connsiteX26" fmla="*/ 281110 w 406613"/>
            <a:gd name="connsiteY26" fmla="*/ 510268 h 530457"/>
            <a:gd name="connsiteX27" fmla="*/ 316258 w 406613"/>
            <a:gd name="connsiteY27" fmla="*/ 485759 h 530457"/>
            <a:gd name="connsiteX28" fmla="*/ 347067 w 406613"/>
            <a:gd name="connsiteY28" fmla="*/ 452774 h 530457"/>
            <a:gd name="connsiteX29" fmla="*/ 372351 w 406613"/>
            <a:gd name="connsiteY29" fmla="*/ 412582 h 530457"/>
            <a:gd name="connsiteX30" fmla="*/ 391138 w 406613"/>
            <a:gd name="connsiteY30" fmla="*/ 366727 h 530457"/>
            <a:gd name="connsiteX31" fmla="*/ 402708 w 406613"/>
            <a:gd name="connsiteY31" fmla="*/ 316972 h 530457"/>
            <a:gd name="connsiteX32" fmla="*/ 406613 w 406613"/>
            <a:gd name="connsiteY32" fmla="*/ 265228 h 5304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</a:cxnLst>
          <a:rect l="l" t="t" r="r" b="b"/>
          <a:pathLst>
            <a:path w="406613" h="530457">
              <a:moveTo>
                <a:pt x="406613" y="265228"/>
              </a:moveTo>
              <a:cubicBezTo>
                <a:pt x="406613" y="247980"/>
                <a:pt x="405287" y="230401"/>
                <a:pt x="402708" y="213485"/>
              </a:cubicBezTo>
              <a:cubicBezTo>
                <a:pt x="400129" y="196569"/>
                <a:pt x="396197" y="179664"/>
                <a:pt x="391138" y="163729"/>
              </a:cubicBezTo>
              <a:cubicBezTo>
                <a:pt x="386079" y="147794"/>
                <a:pt x="379696" y="132216"/>
                <a:pt x="372351" y="117875"/>
              </a:cubicBezTo>
              <a:cubicBezTo>
                <a:pt x="365006" y="103534"/>
                <a:pt x="356416" y="89879"/>
                <a:pt x="347067" y="77683"/>
              </a:cubicBezTo>
              <a:cubicBezTo>
                <a:pt x="337718" y="65487"/>
                <a:pt x="327251" y="54280"/>
                <a:pt x="316258" y="44698"/>
              </a:cubicBezTo>
              <a:cubicBezTo>
                <a:pt x="305265" y="35116"/>
                <a:pt x="293325" y="26789"/>
                <a:pt x="281110" y="20189"/>
              </a:cubicBezTo>
              <a:cubicBezTo>
                <a:pt x="268895" y="13589"/>
                <a:pt x="255937" y="8461"/>
                <a:pt x="242970" y="5096"/>
              </a:cubicBezTo>
              <a:cubicBezTo>
                <a:pt x="230003" y="1731"/>
                <a:pt x="216528" y="0"/>
                <a:pt x="203307" y="0"/>
              </a:cubicBezTo>
              <a:cubicBezTo>
                <a:pt x="190086" y="0"/>
                <a:pt x="176611" y="1731"/>
                <a:pt x="163644" y="5096"/>
              </a:cubicBezTo>
              <a:cubicBezTo>
                <a:pt x="150677" y="8461"/>
                <a:pt x="137722" y="13589"/>
                <a:pt x="125507" y="20189"/>
              </a:cubicBezTo>
              <a:cubicBezTo>
                <a:pt x="113292" y="26789"/>
                <a:pt x="101349" y="35116"/>
                <a:pt x="90356" y="44698"/>
              </a:cubicBezTo>
              <a:cubicBezTo>
                <a:pt x="79363" y="54280"/>
                <a:pt x="68895" y="65487"/>
                <a:pt x="59547" y="77683"/>
              </a:cubicBezTo>
              <a:cubicBezTo>
                <a:pt x="50199" y="89879"/>
                <a:pt x="41611" y="103534"/>
                <a:pt x="34266" y="117875"/>
              </a:cubicBezTo>
              <a:cubicBezTo>
                <a:pt x="26921" y="132216"/>
                <a:pt x="20538" y="147794"/>
                <a:pt x="15478" y="163729"/>
              </a:cubicBezTo>
              <a:cubicBezTo>
                <a:pt x="10418" y="179664"/>
                <a:pt x="6488" y="196569"/>
                <a:pt x="3908" y="213485"/>
              </a:cubicBezTo>
              <a:cubicBezTo>
                <a:pt x="1328" y="230402"/>
                <a:pt x="0" y="247980"/>
                <a:pt x="0" y="265228"/>
              </a:cubicBezTo>
              <a:cubicBezTo>
                <a:pt x="0" y="282476"/>
                <a:pt x="1328" y="300056"/>
                <a:pt x="3908" y="316972"/>
              </a:cubicBezTo>
              <a:cubicBezTo>
                <a:pt x="6488" y="333889"/>
                <a:pt x="10418" y="350792"/>
                <a:pt x="15478" y="366727"/>
              </a:cubicBezTo>
              <a:cubicBezTo>
                <a:pt x="20538" y="382662"/>
                <a:pt x="26921" y="398241"/>
                <a:pt x="34266" y="412582"/>
              </a:cubicBezTo>
              <a:cubicBezTo>
                <a:pt x="41611" y="426923"/>
                <a:pt x="50199" y="440578"/>
                <a:pt x="59547" y="452774"/>
              </a:cubicBezTo>
              <a:cubicBezTo>
                <a:pt x="68895" y="464970"/>
                <a:pt x="79363" y="476177"/>
                <a:pt x="90356" y="485759"/>
              </a:cubicBezTo>
              <a:cubicBezTo>
                <a:pt x="101349" y="495341"/>
                <a:pt x="113292" y="503668"/>
                <a:pt x="125507" y="510268"/>
              </a:cubicBezTo>
              <a:cubicBezTo>
                <a:pt x="137722" y="516868"/>
                <a:pt x="150677" y="521996"/>
                <a:pt x="163644" y="525361"/>
              </a:cubicBezTo>
              <a:cubicBezTo>
                <a:pt x="176611" y="528726"/>
                <a:pt x="190086" y="530457"/>
                <a:pt x="203307" y="530457"/>
              </a:cubicBezTo>
              <a:cubicBezTo>
                <a:pt x="216528" y="530457"/>
                <a:pt x="230003" y="528726"/>
                <a:pt x="242970" y="525361"/>
              </a:cubicBezTo>
              <a:cubicBezTo>
                <a:pt x="255937" y="521996"/>
                <a:pt x="268895" y="516868"/>
                <a:pt x="281110" y="510268"/>
              </a:cubicBezTo>
              <a:cubicBezTo>
                <a:pt x="293325" y="503668"/>
                <a:pt x="305265" y="495341"/>
                <a:pt x="316258" y="485759"/>
              </a:cubicBezTo>
              <a:cubicBezTo>
                <a:pt x="327251" y="476177"/>
                <a:pt x="337718" y="464970"/>
                <a:pt x="347067" y="452774"/>
              </a:cubicBezTo>
              <a:cubicBezTo>
                <a:pt x="356416" y="440578"/>
                <a:pt x="365006" y="426923"/>
                <a:pt x="372351" y="412582"/>
              </a:cubicBezTo>
              <a:cubicBezTo>
                <a:pt x="379696" y="398241"/>
                <a:pt x="386079" y="382662"/>
                <a:pt x="391138" y="366727"/>
              </a:cubicBezTo>
              <a:cubicBezTo>
                <a:pt x="396197" y="350792"/>
                <a:pt x="400129" y="333888"/>
                <a:pt x="402708" y="316972"/>
              </a:cubicBezTo>
              <a:cubicBezTo>
                <a:pt x="405287" y="300056"/>
                <a:pt x="406613" y="282476"/>
                <a:pt x="406613" y="265228"/>
              </a:cubicBezTo>
              <a:close/>
            </a:path>
          </a:pathLst>
        </a:custGeom>
        <a:solidFill xmlns:a="http://schemas.openxmlformats.org/drawingml/2006/main">
          <a:srgbClr val="00FFFF"/>
        </a:solidFill>
        <a:ln xmlns:a="http://schemas.openxmlformats.org/drawingml/2006/main" w="9525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0.59894</cdr:x>
      <cdr:y>0.05775</cdr:y>
    </cdr:from>
    <cdr:to>
      <cdr:x>0.79894</cdr:x>
      <cdr:y>0.0992</cdr:y>
    </cdr:to>
    <cdr:sp macro="" textlink="">
      <cdr:nvSpPr>
        <cdr:cNvPr id="23" name="ErrorSize">
          <a:extLst xmlns:a="http://schemas.openxmlformats.org/drawingml/2006/main">
            <a:ext uri="{FF2B5EF4-FFF2-40B4-BE49-F238E27FC236}">
              <a16:creationId xmlns:a16="http://schemas.microsoft.com/office/drawing/2014/main" id="{5EE4484F-82BF-4665-B259-E268048968B9}"/>
            </a:ext>
          </a:extLst>
        </cdr:cNvPr>
        <cdr:cNvSpPr txBox="1"/>
      </cdr:nvSpPr>
      <cdr:spPr>
        <a:xfrm xmlns:a="http://schemas.openxmlformats.org/drawingml/2006/main">
          <a:off x="5779141" y="347473"/>
          <a:ext cx="1929759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pt-BR" sz="1000">
              <a:latin typeface="Arial" panose="020B0604020202020204" pitchFamily="34" charset="0"/>
            </a:rPr>
            <a:t>data-point error ellipses are 2</a:t>
          </a:r>
          <a:r>
            <a:rPr lang="pt-BR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612648</xdr:colOff>
      <xdr:row>44</xdr:row>
      <xdr:rowOff>65532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22648" cy="8257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nageomin-my.sharepoint.com/Users/CLIENTE/Dropbox/2022/Paper_Josefina%20Pons/LAB%20LAteAn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ordia3"/>
      <sheetName val="PlotDat2"/>
      <sheetName val="Concordia4"/>
      <sheetName val="PlotDat4"/>
      <sheetName val="Concordia5"/>
      <sheetName val="PlotDat5"/>
      <sheetName val="U-Pb results"/>
      <sheetName val="Concordia0"/>
      <sheetName val="PlotDat0"/>
      <sheetName val="Concordia1"/>
      <sheetName val="PlotDat1"/>
      <sheetName val="Concordia2"/>
      <sheetName val="PlotDat3"/>
      <sheetName val="Planilha1"/>
      <sheetName val="Planilha6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1">
          <cell r="C1">
            <v>5.6405332890988742</v>
          </cell>
          <cell r="D1">
            <v>7.9686089658471917E-2</v>
          </cell>
          <cell r="O1">
            <v>5</v>
          </cell>
          <cell r="P1">
            <v>7.9127265865649499E-2</v>
          </cell>
        </row>
        <row r="2">
          <cell r="C2">
            <v>5.5871079828201573</v>
          </cell>
          <cell r="D2">
            <v>7.4968730099475883E-2</v>
          </cell>
          <cell r="O2">
            <v>5.0000000000000071</v>
          </cell>
          <cell r="P2">
            <v>7.9127265865649443E-2</v>
          </cell>
        </row>
        <row r="3">
          <cell r="C3">
            <v>5.7266725175492006</v>
          </cell>
          <cell r="D3">
            <v>7.8802430558691169E-2</v>
          </cell>
          <cell r="O3">
            <v>5.0317515610924453</v>
          </cell>
          <cell r="P3">
            <v>7.8856567144084386E-2</v>
          </cell>
        </row>
        <row r="4">
          <cell r="C4">
            <v>5.6406540278859856</v>
          </cell>
          <cell r="D4">
            <v>7.7531288929348172E-2</v>
          </cell>
          <cell r="O4">
            <v>5.0638749279916011</v>
          </cell>
          <cell r="P4">
            <v>7.8587061150671655E-2</v>
          </cell>
        </row>
        <row r="5">
          <cell r="C5">
            <v>5.5394246312190596</v>
          </cell>
          <cell r="D5">
            <v>7.6841251848826592E-2</v>
          </cell>
          <cell r="O5">
            <v>5.0963766517411617</v>
          </cell>
          <cell r="P5">
            <v>7.8318742184602261E-2</v>
          </cell>
        </row>
        <row r="6">
          <cell r="C6">
            <v>5.4651440539338756</v>
          </cell>
          <cell r="D6">
            <v>7.8120007432342112E-2</v>
          </cell>
          <cell r="O6">
            <v>5.1292634381946467</v>
          </cell>
          <cell r="P6">
            <v>7.8051604573608518E-2</v>
          </cell>
        </row>
        <row r="7">
          <cell r="C7">
            <v>5.4755367854532784</v>
          </cell>
          <cell r="D7">
            <v>7.8752978932513679E-2</v>
          </cell>
          <cell r="O7">
            <v>5.1625421526155399</v>
          </cell>
          <cell r="P7">
            <v>7.7785642673816935E-2</v>
          </cell>
        </row>
        <row r="8">
          <cell r="C8">
            <v>5.4090720534121406</v>
          </cell>
          <cell r="D8">
            <v>7.707497172244715E-2</v>
          </cell>
          <cell r="O8">
            <v>5.19621982444243</v>
          </cell>
          <cell r="P8">
            <v>7.7520850869601754E-2</v>
          </cell>
        </row>
        <row r="9">
          <cell r="O9">
            <v>5.2303036522261248</v>
          </cell>
          <cell r="P9">
            <v>7.7257223573439338E-2</v>
          </cell>
        </row>
        <row r="10">
          <cell r="O10">
            <v>5.2648010087459873</v>
          </cell>
          <cell r="P10">
            <v>7.699475522576342E-2</v>
          </cell>
        </row>
        <row r="11">
          <cell r="O11">
            <v>5.2997194463131532</v>
          </cell>
          <cell r="P11">
            <v>7.6733440294820668E-2</v>
          </cell>
        </row>
        <row r="12">
          <cell r="O12">
            <v>5.3350667022686631</v>
          </cell>
          <cell r="P12">
            <v>7.6473273276527864E-2</v>
          </cell>
        </row>
        <row r="13">
          <cell r="O13">
            <v>5.370850704684881</v>
          </cell>
          <cell r="P13">
            <v>7.6214248694329148E-2</v>
          </cell>
        </row>
        <row r="14">
          <cell r="O14">
            <v>5.4070795782790233</v>
          </cell>
          <cell r="P14">
            <v>7.5956361099054084E-2</v>
          </cell>
        </row>
        <row r="15">
          <cell r="O15">
            <v>5.443761650548077</v>
          </cell>
          <cell r="P15">
            <v>7.5699605068776474E-2</v>
          </cell>
        </row>
        <row r="16">
          <cell r="O16">
            <v>5.4809054581348651</v>
          </cell>
          <cell r="P16">
            <v>7.5443975208674352E-2</v>
          </cell>
        </row>
        <row r="17">
          <cell r="O17">
            <v>5.5185197534354424</v>
          </cell>
          <cell r="P17">
            <v>7.5189466150890255E-2</v>
          </cell>
        </row>
        <row r="18">
          <cell r="O18">
            <v>5.5566135114585489</v>
          </cell>
          <cell r="P18">
            <v>7.4936072554392261E-2</v>
          </cell>
        </row>
        <row r="19">
          <cell r="O19">
            <v>5.5951959369484507</v>
          </cell>
          <cell r="P19">
            <v>7.4683789104835724E-2</v>
          </cell>
        </row>
        <row r="20">
          <cell r="O20">
            <v>5.6342764717830836</v>
          </cell>
          <cell r="P20">
            <v>7.4432610514426512E-2</v>
          </cell>
        </row>
        <row r="21">
          <cell r="O21">
            <v>5.6738648026598399</v>
          </cell>
          <cell r="P21">
            <v>7.4182531521783487E-2</v>
          </cell>
        </row>
        <row r="22">
          <cell r="O22">
            <v>5.7139708690823134</v>
          </cell>
          <cell r="P22">
            <v>7.3933546891803009E-2</v>
          </cell>
        </row>
        <row r="23">
          <cell r="O23">
            <v>5.7546048716617264</v>
          </cell>
          <cell r="P23">
            <v>7.3685651415523704E-2</v>
          </cell>
        </row>
        <row r="24">
          <cell r="O24">
            <v>5.7957772807476324</v>
          </cell>
          <cell r="P24">
            <v>7.3438839909991602E-2</v>
          </cell>
        </row>
        <row r="25">
          <cell r="O25">
            <v>5.8374988454032497</v>
          </cell>
          <cell r="P25">
            <v>7.3193107218126635E-2</v>
          </cell>
        </row>
        <row r="26">
          <cell r="O26">
            <v>5.8797806027415618</v>
          </cell>
          <cell r="P26">
            <v>7.2948448208589381E-2</v>
          </cell>
        </row>
        <row r="27">
          <cell r="O27">
            <v>5.9226338876392361</v>
          </cell>
          <cell r="P27">
            <v>7.2704857775648696E-2</v>
          </cell>
        </row>
        <row r="28">
          <cell r="O28">
            <v>5.9660703428462645</v>
          </cell>
          <cell r="P28">
            <v>7.2462330839049627E-2</v>
          </cell>
        </row>
        <row r="29">
          <cell r="O29">
            <v>6.0101019295104052</v>
          </cell>
          <cell r="P29">
            <v>7.222086234388285E-2</v>
          </cell>
        </row>
        <row r="30">
          <cell r="O30">
            <v>6.0547409381362378</v>
          </cell>
          <cell r="P30">
            <v>7.1980447260454175E-2</v>
          </cell>
        </row>
        <row r="31">
          <cell r="O31">
            <v>6.1000000000000263</v>
          </cell>
          <cell r="P31">
            <v>7.1741080584154571E-2</v>
          </cell>
        </row>
        <row r="32">
          <cell r="O32">
            <v>6.1</v>
          </cell>
          <cell r="P32">
            <v>7.1741080584154709E-2</v>
          </cell>
        </row>
      </sheetData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sqref="A1:B1"/>
    </sheetView>
  </sheetViews>
  <sheetFormatPr baseColWidth="10" defaultColWidth="12.42578125" defaultRowHeight="12.75" x14ac:dyDescent="0.2"/>
  <cols>
    <col min="1" max="1" width="44.5703125" style="74" bestFit="1" customWidth="1"/>
    <col min="2" max="4" width="42.85546875" style="74" customWidth="1"/>
    <col min="5" max="16384" width="12.42578125" style="74"/>
  </cols>
  <sheetData>
    <row r="1" spans="1:3" ht="40.5" customHeight="1" x14ac:dyDescent="0.2">
      <c r="A1" s="232" t="s">
        <v>467</v>
      </c>
      <c r="B1" s="233"/>
      <c r="C1" s="90"/>
    </row>
    <row r="2" spans="1:3" ht="13.5" thickBot="1" x14ac:dyDescent="0.25"/>
    <row r="3" spans="1:3" ht="13.5" thickBot="1" x14ac:dyDescent="0.25">
      <c r="A3" s="75" t="s">
        <v>0</v>
      </c>
      <c r="B3" s="76"/>
    </row>
    <row r="4" spans="1:3" ht="39" thickBot="1" x14ac:dyDescent="0.25">
      <c r="A4" s="77" t="s">
        <v>1</v>
      </c>
      <c r="B4" s="78" t="s">
        <v>2</v>
      </c>
    </row>
    <row r="5" spans="1:3" ht="13.5" thickBot="1" x14ac:dyDescent="0.25">
      <c r="A5" s="77" t="s">
        <v>3</v>
      </c>
      <c r="B5" s="78" t="s">
        <v>4</v>
      </c>
    </row>
    <row r="6" spans="1:3" ht="26.25" thickBot="1" x14ac:dyDescent="0.25">
      <c r="A6" s="77" t="s">
        <v>5</v>
      </c>
      <c r="B6" s="78" t="s">
        <v>6</v>
      </c>
    </row>
    <row r="7" spans="1:3" ht="26.25" thickBot="1" x14ac:dyDescent="0.25">
      <c r="A7" s="77" t="s">
        <v>7</v>
      </c>
      <c r="B7" s="79" t="s">
        <v>8</v>
      </c>
    </row>
    <row r="8" spans="1:3" ht="13.5" thickBot="1" x14ac:dyDescent="0.25">
      <c r="A8" s="80" t="s">
        <v>9</v>
      </c>
      <c r="B8" s="81"/>
    </row>
    <row r="9" spans="1:3" ht="18" customHeight="1" thickBot="1" x14ac:dyDescent="0.25">
      <c r="A9" s="77" t="s">
        <v>10</v>
      </c>
      <c r="B9" s="78" t="s">
        <v>11</v>
      </c>
    </row>
    <row r="10" spans="1:3" ht="13.5" thickBot="1" x14ac:dyDescent="0.25">
      <c r="A10" s="77" t="s">
        <v>12</v>
      </c>
      <c r="B10" s="78" t="s">
        <v>13</v>
      </c>
    </row>
    <row r="11" spans="1:3" ht="13.5" thickBot="1" x14ac:dyDescent="0.25">
      <c r="A11" s="77" t="s">
        <v>14</v>
      </c>
      <c r="B11" s="78" t="s">
        <v>15</v>
      </c>
    </row>
    <row r="12" spans="1:3" ht="13.5" thickBot="1" x14ac:dyDescent="0.25">
      <c r="A12" s="77" t="s">
        <v>16</v>
      </c>
      <c r="B12" s="78" t="s">
        <v>17</v>
      </c>
    </row>
    <row r="13" spans="1:3" ht="16.5" thickBot="1" x14ac:dyDescent="0.25">
      <c r="A13" s="77" t="s">
        <v>18</v>
      </c>
      <c r="B13" s="78" t="s">
        <v>19</v>
      </c>
    </row>
    <row r="14" spans="1:3" ht="13.5" thickBot="1" x14ac:dyDescent="0.25">
      <c r="A14" s="77" t="s">
        <v>20</v>
      </c>
      <c r="B14" s="78" t="s">
        <v>21</v>
      </c>
    </row>
    <row r="15" spans="1:3" ht="13.5" thickBot="1" x14ac:dyDescent="0.25">
      <c r="A15" s="77" t="s">
        <v>22</v>
      </c>
      <c r="B15" s="78" t="s">
        <v>23</v>
      </c>
    </row>
    <row r="16" spans="1:3" ht="13.5" thickBot="1" x14ac:dyDescent="0.25">
      <c r="A16" s="77" t="s">
        <v>24</v>
      </c>
      <c r="B16" s="78" t="s">
        <v>25</v>
      </c>
    </row>
    <row r="17" spans="1:4" ht="39" thickBot="1" x14ac:dyDescent="0.25">
      <c r="A17" s="77" t="s">
        <v>26</v>
      </c>
      <c r="B17" s="78" t="s">
        <v>27</v>
      </c>
    </row>
    <row r="18" spans="1:4" ht="26.25" thickBot="1" x14ac:dyDescent="0.25">
      <c r="A18" s="77" t="s">
        <v>28</v>
      </c>
      <c r="B18" s="78" t="s">
        <v>29</v>
      </c>
    </row>
    <row r="19" spans="1:4" ht="13.5" thickBot="1" x14ac:dyDescent="0.25">
      <c r="A19" s="77" t="s">
        <v>30</v>
      </c>
      <c r="B19" s="78" t="s">
        <v>31</v>
      </c>
    </row>
    <row r="20" spans="1:4" ht="13.5" thickBot="1" x14ac:dyDescent="0.25">
      <c r="A20" s="77" t="s">
        <v>32</v>
      </c>
      <c r="B20" s="78" t="s">
        <v>33</v>
      </c>
    </row>
    <row r="21" spans="1:4" ht="13.5" thickBot="1" x14ac:dyDescent="0.25">
      <c r="A21" s="77" t="s">
        <v>34</v>
      </c>
      <c r="B21" s="78" t="s">
        <v>35</v>
      </c>
    </row>
    <row r="22" spans="1:4" ht="16.5" thickBot="1" x14ac:dyDescent="0.25">
      <c r="A22" s="77" t="s">
        <v>36</v>
      </c>
      <c r="B22" s="78" t="s">
        <v>37</v>
      </c>
    </row>
    <row r="23" spans="1:4" ht="13.5" thickBot="1" x14ac:dyDescent="0.25">
      <c r="A23" s="80" t="s">
        <v>38</v>
      </c>
      <c r="B23" s="81"/>
    </row>
    <row r="24" spans="1:4" ht="13.5" thickBot="1" x14ac:dyDescent="0.25">
      <c r="A24" s="77" t="s">
        <v>39</v>
      </c>
      <c r="B24" s="78" t="s">
        <v>40</v>
      </c>
    </row>
    <row r="25" spans="1:4" ht="13.5" thickBot="1" x14ac:dyDescent="0.25">
      <c r="A25" s="77" t="s">
        <v>41</v>
      </c>
      <c r="B25" s="78" t="s">
        <v>42</v>
      </c>
    </row>
    <row r="26" spans="1:4" ht="13.5" thickBot="1" x14ac:dyDescent="0.25">
      <c r="A26" s="77" t="s">
        <v>43</v>
      </c>
      <c r="B26" s="78" t="s">
        <v>44</v>
      </c>
      <c r="C26" s="177"/>
    </row>
    <row r="27" spans="1:4" ht="16.5" thickBot="1" x14ac:dyDescent="0.25">
      <c r="A27" s="77" t="s">
        <v>45</v>
      </c>
      <c r="B27" s="78" t="s">
        <v>46</v>
      </c>
    </row>
    <row r="28" spans="1:4" ht="13.5" thickBot="1" x14ac:dyDescent="0.25">
      <c r="A28" s="77" t="s">
        <v>47</v>
      </c>
      <c r="B28" s="82" t="s">
        <v>48</v>
      </c>
    </row>
    <row r="29" spans="1:4" ht="13.5" thickBot="1" x14ac:dyDescent="0.25">
      <c r="A29" s="77" t="s">
        <v>49</v>
      </c>
      <c r="B29" s="83" t="s">
        <v>50</v>
      </c>
    </row>
    <row r="30" spans="1:4" ht="39" thickBot="1" x14ac:dyDescent="0.25">
      <c r="A30" s="77" t="s">
        <v>51</v>
      </c>
      <c r="B30" s="84" t="s">
        <v>52</v>
      </c>
    </row>
    <row r="31" spans="1:4" ht="13.5" thickBot="1" x14ac:dyDescent="0.25">
      <c r="A31" s="85" t="s">
        <v>53</v>
      </c>
      <c r="B31" s="84" t="s">
        <v>54</v>
      </c>
    </row>
    <row r="32" spans="1:4" x14ac:dyDescent="0.2">
      <c r="A32" s="214" t="s">
        <v>55</v>
      </c>
      <c r="B32" s="212" t="s">
        <v>56</v>
      </c>
      <c r="D32" s="177"/>
    </row>
    <row r="33" spans="1:7" ht="13.5" thickBot="1" x14ac:dyDescent="0.25">
      <c r="A33" s="215"/>
      <c r="B33" s="213"/>
    </row>
    <row r="34" spans="1:7" ht="13.5" thickBot="1" x14ac:dyDescent="0.25">
      <c r="A34" s="77" t="s">
        <v>57</v>
      </c>
      <c r="B34" s="78" t="s">
        <v>58</v>
      </c>
    </row>
    <row r="35" spans="1:7" ht="13.5" thickBot="1" x14ac:dyDescent="0.25">
      <c r="A35" s="80" t="s">
        <v>59</v>
      </c>
      <c r="B35" s="81"/>
    </row>
    <row r="36" spans="1:7" ht="13.5" thickBot="1" x14ac:dyDescent="0.25">
      <c r="A36" s="77" t="s">
        <v>60</v>
      </c>
      <c r="B36" s="78" t="s">
        <v>33</v>
      </c>
    </row>
    <row r="37" spans="1:7" ht="26.25" thickBot="1" x14ac:dyDescent="0.25">
      <c r="A37" s="77" t="s">
        <v>61</v>
      </c>
      <c r="B37" s="78" t="s">
        <v>62</v>
      </c>
    </row>
    <row r="38" spans="1:7" x14ac:dyDescent="0.2">
      <c r="A38" s="214" t="s">
        <v>63</v>
      </c>
      <c r="B38" s="86" t="s">
        <v>64</v>
      </c>
    </row>
    <row r="39" spans="1:7" ht="13.5" thickBot="1" x14ac:dyDescent="0.25">
      <c r="A39" s="216"/>
      <c r="B39" s="87" t="s">
        <v>65</v>
      </c>
    </row>
    <row r="40" spans="1:7" ht="26.25" thickBot="1" x14ac:dyDescent="0.25">
      <c r="A40" s="77" t="s">
        <v>66</v>
      </c>
      <c r="B40" s="78"/>
    </row>
    <row r="41" spans="1:7" ht="32.25" thickBot="1" x14ac:dyDescent="0.25">
      <c r="A41" s="77" t="s">
        <v>67</v>
      </c>
      <c r="B41" s="78" t="s">
        <v>68</v>
      </c>
    </row>
    <row r="42" spans="1:7" ht="13.5" thickBot="1" x14ac:dyDescent="0.25">
      <c r="A42" s="77" t="s">
        <v>69</v>
      </c>
      <c r="B42" s="78" t="s">
        <v>70</v>
      </c>
    </row>
    <row r="43" spans="1:7" ht="53.25" customHeight="1" thickBot="1" x14ac:dyDescent="0.25">
      <c r="A43" s="77" t="s">
        <v>71</v>
      </c>
      <c r="B43" s="82" t="s">
        <v>72</v>
      </c>
    </row>
    <row r="44" spans="1:7" x14ac:dyDescent="0.2">
      <c r="A44" s="217" t="s">
        <v>73</v>
      </c>
      <c r="B44" s="88" t="s">
        <v>74</v>
      </c>
    </row>
    <row r="45" spans="1:7" ht="27.95" customHeight="1" thickBot="1" x14ac:dyDescent="0.25">
      <c r="A45" s="218"/>
      <c r="B45" s="89" t="s">
        <v>75</v>
      </c>
    </row>
    <row r="46" spans="1:7" x14ac:dyDescent="0.2">
      <c r="A46" s="90"/>
      <c r="B46" s="90"/>
    </row>
    <row r="47" spans="1:7" x14ac:dyDescent="0.2">
      <c r="A47" s="90" t="s">
        <v>76</v>
      </c>
      <c r="B47" s="90"/>
    </row>
    <row r="48" spans="1:7" x14ac:dyDescent="0.2">
      <c r="E48" s="177"/>
      <c r="G48" s="177"/>
    </row>
    <row r="49" spans="1:1" x14ac:dyDescent="0.2">
      <c r="A49" s="177"/>
    </row>
  </sheetData>
  <mergeCells count="5">
    <mergeCell ref="B32:B33"/>
    <mergeCell ref="A32:A33"/>
    <mergeCell ref="A38:A39"/>
    <mergeCell ref="A44:A45"/>
    <mergeCell ref="A1:B1"/>
  </mergeCells>
  <pageMargins left="0.7" right="0.7" top="0.75" bottom="0.75" header="0.5" footer="0.5"/>
  <pageSetup paperSize="9" orientation="portrait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73"/>
  <sheetViews>
    <sheetView zoomScale="136" zoomScaleNormal="136" workbookViewId="0">
      <selection activeCell="A2" sqref="A2"/>
    </sheetView>
  </sheetViews>
  <sheetFormatPr baseColWidth="10" defaultColWidth="11.42578125" defaultRowHeight="12.75" x14ac:dyDescent="0.2"/>
  <cols>
    <col min="1" max="14" width="11.42578125" style="10"/>
    <col min="15" max="15" width="9.28515625" style="10" customWidth="1"/>
    <col min="16" max="16" width="24.42578125" style="10" customWidth="1"/>
    <col min="17" max="17" width="15.140625" style="10" bestFit="1" customWidth="1"/>
    <col min="18" max="18" width="11.42578125" style="10"/>
    <col min="19" max="20" width="13.85546875" style="10" customWidth="1"/>
    <col min="21" max="22" width="11.42578125" style="10"/>
    <col min="23" max="23" width="22.28515625" style="10" bestFit="1" customWidth="1"/>
    <col min="24" max="16384" width="11.42578125" style="10"/>
  </cols>
  <sheetData>
    <row r="1" spans="1:23" s="306" customFormat="1" ht="15.75" x14ac:dyDescent="0.25">
      <c r="A1" s="305" t="s">
        <v>339</v>
      </c>
    </row>
    <row r="2" spans="1:23" s="304" customFormat="1" ht="15.75" x14ac:dyDescent="0.25">
      <c r="A2" s="13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23" ht="28.5" x14ac:dyDescent="0.2">
      <c r="A3" s="42" t="s">
        <v>340</v>
      </c>
      <c r="B3" s="43" t="s">
        <v>341</v>
      </c>
      <c r="C3" s="42" t="s">
        <v>342</v>
      </c>
      <c r="D3" s="42" t="s">
        <v>343</v>
      </c>
      <c r="E3" s="42" t="s">
        <v>344</v>
      </c>
      <c r="F3" s="42" t="s">
        <v>345</v>
      </c>
      <c r="G3" s="42" t="s">
        <v>346</v>
      </c>
      <c r="H3" s="42" t="s">
        <v>347</v>
      </c>
      <c r="I3" s="42" t="s">
        <v>348</v>
      </c>
      <c r="J3" s="42" t="s">
        <v>349</v>
      </c>
      <c r="K3" s="42" t="s">
        <v>350</v>
      </c>
      <c r="L3" s="42" t="s">
        <v>351</v>
      </c>
      <c r="M3" s="42" t="s">
        <v>352</v>
      </c>
      <c r="N3" s="42" t="s">
        <v>353</v>
      </c>
      <c r="O3" s="42" t="s">
        <v>354</v>
      </c>
      <c r="P3" s="42" t="s">
        <v>355</v>
      </c>
      <c r="Q3" s="293"/>
      <c r="R3" s="293"/>
      <c r="S3" s="38"/>
      <c r="T3" s="38"/>
      <c r="W3" s="294"/>
    </row>
    <row r="4" spans="1:23" ht="13.5" thickBot="1" x14ac:dyDescent="0.25">
      <c r="A4" s="39"/>
      <c r="B4" s="40"/>
      <c r="C4" s="39"/>
      <c r="D4" s="39"/>
      <c r="E4" s="39"/>
      <c r="F4" s="39"/>
      <c r="G4" s="39"/>
      <c r="H4" s="41"/>
      <c r="I4" s="39"/>
      <c r="J4" s="39"/>
      <c r="K4" s="39"/>
      <c r="L4" s="39"/>
      <c r="M4" s="39"/>
      <c r="N4" s="39"/>
      <c r="O4" s="39"/>
      <c r="P4" s="39"/>
      <c r="Q4" s="38"/>
      <c r="R4" s="38"/>
      <c r="U4" s="38"/>
      <c r="V4" s="38"/>
      <c r="W4" s="1"/>
    </row>
    <row r="5" spans="1:23" ht="45" customHeight="1" thickTop="1" x14ac:dyDescent="0.2">
      <c r="A5" s="295" t="s">
        <v>356</v>
      </c>
      <c r="B5" s="1" t="s">
        <v>357</v>
      </c>
      <c r="C5" s="1" t="s">
        <v>358</v>
      </c>
      <c r="D5" s="1">
        <v>2</v>
      </c>
      <c r="E5" s="1" t="s">
        <v>359</v>
      </c>
      <c r="F5" s="1" t="s">
        <v>360</v>
      </c>
      <c r="G5" s="99" t="s">
        <v>361</v>
      </c>
      <c r="H5" s="1" t="s">
        <v>362</v>
      </c>
      <c r="I5" s="100">
        <v>0.3756944444444445</v>
      </c>
      <c r="J5" s="101">
        <v>-35.5</v>
      </c>
      <c r="K5" s="101">
        <v>-5.3</v>
      </c>
      <c r="L5" s="101"/>
      <c r="M5" s="101">
        <v>190</v>
      </c>
      <c r="N5" s="1">
        <v>8.2799999999999994</v>
      </c>
      <c r="O5" s="1">
        <v>0.94052000000000002</v>
      </c>
      <c r="P5" s="231" t="s">
        <v>363</v>
      </c>
      <c r="Q5" s="1"/>
      <c r="R5" s="1"/>
      <c r="W5" s="1"/>
    </row>
    <row r="6" spans="1:23" x14ac:dyDescent="0.2">
      <c r="A6" s="296"/>
      <c r="B6" s="1" t="s">
        <v>357</v>
      </c>
      <c r="C6" s="1" t="s">
        <v>358</v>
      </c>
      <c r="D6" s="1">
        <v>15</v>
      </c>
      <c r="E6" s="1" t="s">
        <v>359</v>
      </c>
      <c r="F6" s="1" t="s">
        <v>360</v>
      </c>
      <c r="G6" s="102" t="s">
        <v>364</v>
      </c>
      <c r="H6" s="1" t="s">
        <v>362</v>
      </c>
      <c r="I6" s="100">
        <v>0.3756944444444445</v>
      </c>
      <c r="J6" s="101"/>
      <c r="K6" s="101"/>
      <c r="L6" s="101"/>
      <c r="M6" s="103" t="s">
        <v>365</v>
      </c>
      <c r="N6" s="1"/>
      <c r="O6" s="1"/>
      <c r="P6" s="231"/>
      <c r="Q6" s="1"/>
      <c r="R6" s="1"/>
      <c r="W6" s="1"/>
    </row>
    <row r="7" spans="1:23" x14ac:dyDescent="0.2">
      <c r="A7" s="296"/>
      <c r="B7" s="1" t="s">
        <v>357</v>
      </c>
      <c r="C7" s="1" t="s">
        <v>358</v>
      </c>
      <c r="D7" s="1">
        <v>17</v>
      </c>
      <c r="E7" s="1" t="s">
        <v>359</v>
      </c>
      <c r="F7" s="1" t="s">
        <v>360</v>
      </c>
      <c r="G7" s="102" t="s">
        <v>364</v>
      </c>
      <c r="H7" s="1" t="s">
        <v>362</v>
      </c>
      <c r="I7" s="100">
        <v>0.3756944444444445</v>
      </c>
      <c r="J7" s="101"/>
      <c r="K7" s="101"/>
      <c r="L7" s="101"/>
      <c r="M7" s="101">
        <v>198</v>
      </c>
      <c r="N7" s="1"/>
      <c r="O7" s="1"/>
      <c r="P7" s="231"/>
      <c r="Q7" s="1"/>
      <c r="R7" s="1"/>
      <c r="W7" s="1"/>
    </row>
    <row r="8" spans="1:23" x14ac:dyDescent="0.2">
      <c r="A8" s="296"/>
      <c r="B8" s="1" t="s">
        <v>357</v>
      </c>
      <c r="C8" s="1" t="s">
        <v>366</v>
      </c>
      <c r="D8" s="1">
        <v>2</v>
      </c>
      <c r="E8" s="1" t="s">
        <v>146</v>
      </c>
      <c r="F8" s="1" t="s">
        <v>360</v>
      </c>
      <c r="G8" s="102" t="s">
        <v>364</v>
      </c>
      <c r="H8" s="1" t="s">
        <v>362</v>
      </c>
      <c r="I8" s="100" t="s">
        <v>367</v>
      </c>
      <c r="J8" s="101"/>
      <c r="K8" s="101"/>
      <c r="L8" s="101"/>
      <c r="M8" s="101">
        <v>173</v>
      </c>
      <c r="N8" s="1"/>
      <c r="O8" s="1"/>
      <c r="P8" s="231"/>
      <c r="Q8" s="1"/>
      <c r="R8" s="1"/>
      <c r="W8" s="1"/>
    </row>
    <row r="9" spans="1:23" x14ac:dyDescent="0.2">
      <c r="A9" s="296"/>
      <c r="B9" s="1" t="s">
        <v>357</v>
      </c>
      <c r="C9" s="1" t="s">
        <v>380</v>
      </c>
      <c r="D9" s="1">
        <v>1</v>
      </c>
      <c r="E9" s="1" t="s">
        <v>146</v>
      </c>
      <c r="F9" s="1" t="s">
        <v>360</v>
      </c>
      <c r="G9" s="102"/>
      <c r="H9" s="1"/>
      <c r="I9" s="100">
        <v>0.25277777777777777</v>
      </c>
      <c r="J9" s="101"/>
      <c r="K9" s="101"/>
      <c r="L9" s="101"/>
      <c r="M9" s="101">
        <v>172</v>
      </c>
      <c r="N9" s="1"/>
      <c r="O9" s="1"/>
      <c r="P9" s="231"/>
      <c r="Q9" s="1"/>
      <c r="R9" s="1"/>
      <c r="W9" s="1"/>
    </row>
    <row r="10" spans="1:23" x14ac:dyDescent="0.2">
      <c r="A10" s="296"/>
      <c r="B10" s="1" t="s">
        <v>357</v>
      </c>
      <c r="C10" s="1" t="s">
        <v>380</v>
      </c>
      <c r="D10" s="1">
        <v>2</v>
      </c>
      <c r="E10" s="1" t="s">
        <v>146</v>
      </c>
      <c r="F10" s="1" t="s">
        <v>360</v>
      </c>
      <c r="G10" s="102"/>
      <c r="H10" s="1"/>
      <c r="I10" s="100" t="s">
        <v>367</v>
      </c>
      <c r="J10" s="101"/>
      <c r="K10" s="101"/>
      <c r="L10" s="101"/>
      <c r="M10" s="103" t="s">
        <v>368</v>
      </c>
      <c r="N10" s="1"/>
      <c r="O10" s="1"/>
      <c r="P10" s="231"/>
      <c r="Q10" s="1"/>
      <c r="R10" s="1"/>
      <c r="W10" s="1"/>
    </row>
    <row r="11" spans="1:23" x14ac:dyDescent="0.2">
      <c r="A11" s="296"/>
      <c r="B11" s="1" t="s">
        <v>357</v>
      </c>
      <c r="C11" s="1" t="s">
        <v>369</v>
      </c>
      <c r="D11" s="1">
        <v>3</v>
      </c>
      <c r="E11" s="1" t="s">
        <v>359</v>
      </c>
      <c r="F11" s="1" t="s">
        <v>360</v>
      </c>
      <c r="G11" s="99" t="s">
        <v>370</v>
      </c>
      <c r="H11" s="1" t="s">
        <v>362</v>
      </c>
      <c r="I11" s="100">
        <v>0.3756944444444445</v>
      </c>
      <c r="J11" s="101">
        <v>-26.6</v>
      </c>
      <c r="K11" s="101">
        <v>-2.2000000000000002</v>
      </c>
      <c r="L11" s="101"/>
      <c r="M11" s="101">
        <v>282</v>
      </c>
      <c r="N11" s="1">
        <v>3.71</v>
      </c>
      <c r="O11" s="1">
        <v>0.78</v>
      </c>
      <c r="P11" s="229" t="s">
        <v>371</v>
      </c>
      <c r="Q11" s="1"/>
      <c r="R11" s="1"/>
      <c r="T11" s="297"/>
      <c r="W11" s="1"/>
    </row>
    <row r="12" spans="1:23" x14ac:dyDescent="0.2">
      <c r="A12" s="296"/>
      <c r="B12" s="1" t="s">
        <v>357</v>
      </c>
      <c r="C12" s="1" t="s">
        <v>372</v>
      </c>
      <c r="D12" s="1">
        <v>3</v>
      </c>
      <c r="E12" s="1" t="s">
        <v>373</v>
      </c>
      <c r="F12" s="1" t="s">
        <v>360</v>
      </c>
      <c r="G12" s="99" t="s">
        <v>370</v>
      </c>
      <c r="H12" s="1" t="s">
        <v>362</v>
      </c>
      <c r="I12" s="100">
        <v>0.21180555555555555</v>
      </c>
      <c r="J12" s="101"/>
      <c r="K12" s="101"/>
      <c r="L12" s="101"/>
      <c r="M12" s="103" t="s">
        <v>374</v>
      </c>
      <c r="N12" s="1"/>
      <c r="O12" s="1"/>
      <c r="P12" s="229"/>
      <c r="Q12" s="1"/>
      <c r="R12" s="1"/>
      <c r="W12" s="1"/>
    </row>
    <row r="13" spans="1:23" x14ac:dyDescent="0.2">
      <c r="A13" s="296"/>
      <c r="B13" s="1" t="s">
        <v>357</v>
      </c>
      <c r="C13" s="1" t="s">
        <v>375</v>
      </c>
      <c r="D13" s="1">
        <v>5</v>
      </c>
      <c r="E13" s="1" t="s">
        <v>170</v>
      </c>
      <c r="F13" s="1" t="s">
        <v>360</v>
      </c>
      <c r="G13" s="99"/>
      <c r="H13" s="1" t="s">
        <v>362</v>
      </c>
      <c r="I13" s="100" t="s">
        <v>376</v>
      </c>
      <c r="J13" s="101"/>
      <c r="K13" s="101"/>
      <c r="L13" s="101"/>
      <c r="M13" s="103">
        <v>270</v>
      </c>
      <c r="N13" s="1"/>
      <c r="O13" s="1"/>
      <c r="P13" s="229"/>
      <c r="Q13" s="1"/>
      <c r="R13" s="1"/>
      <c r="W13" s="1"/>
    </row>
    <row r="14" spans="1:23" x14ac:dyDescent="0.2">
      <c r="A14" s="296"/>
      <c r="B14" s="1" t="s">
        <v>357</v>
      </c>
      <c r="C14" s="1" t="s">
        <v>377</v>
      </c>
      <c r="D14" s="1">
        <v>18</v>
      </c>
      <c r="E14" s="1" t="s">
        <v>359</v>
      </c>
      <c r="F14" s="1" t="s">
        <v>360</v>
      </c>
      <c r="G14" s="102" t="s">
        <v>364</v>
      </c>
      <c r="H14" s="1" t="s">
        <v>362</v>
      </c>
      <c r="I14" s="100" t="s">
        <v>367</v>
      </c>
      <c r="J14" s="101"/>
      <c r="K14" s="101"/>
      <c r="L14" s="101"/>
      <c r="M14" s="103">
        <v>230</v>
      </c>
      <c r="N14" s="1"/>
      <c r="O14" s="1"/>
      <c r="P14" s="229"/>
      <c r="Q14" s="1"/>
      <c r="R14" s="1"/>
      <c r="W14" s="1"/>
    </row>
    <row r="15" spans="1:23" x14ac:dyDescent="0.2">
      <c r="A15" s="296"/>
      <c r="B15" s="1" t="s">
        <v>357</v>
      </c>
      <c r="C15" s="1" t="s">
        <v>377</v>
      </c>
      <c r="D15" s="1">
        <v>5</v>
      </c>
      <c r="E15" s="1" t="s">
        <v>378</v>
      </c>
      <c r="F15" s="1" t="s">
        <v>360</v>
      </c>
      <c r="G15" s="102" t="s">
        <v>364</v>
      </c>
      <c r="H15" s="1" t="s">
        <v>362</v>
      </c>
      <c r="I15" s="100" t="s">
        <v>367</v>
      </c>
      <c r="J15" s="101"/>
      <c r="K15" s="101"/>
      <c r="L15" s="101"/>
      <c r="M15" s="103" t="s">
        <v>379</v>
      </c>
      <c r="N15" s="1"/>
      <c r="O15" s="1"/>
      <c r="P15" s="229"/>
      <c r="Q15" s="1"/>
      <c r="R15" s="1"/>
      <c r="W15" s="1"/>
    </row>
    <row r="16" spans="1:23" x14ac:dyDescent="0.2">
      <c r="A16" s="296"/>
      <c r="B16" s="1" t="s">
        <v>357</v>
      </c>
      <c r="C16" s="1" t="s">
        <v>380</v>
      </c>
      <c r="D16" s="1">
        <v>2</v>
      </c>
      <c r="E16" s="1" t="s">
        <v>146</v>
      </c>
      <c r="F16" s="1" t="s">
        <v>360</v>
      </c>
      <c r="G16" s="102">
        <v>5</v>
      </c>
      <c r="H16" s="1" t="s">
        <v>362</v>
      </c>
      <c r="I16" s="100" t="s">
        <v>367</v>
      </c>
      <c r="J16" s="101">
        <v>-4</v>
      </c>
      <c r="K16" s="101">
        <v>-2.5</v>
      </c>
      <c r="L16" s="101"/>
      <c r="M16" s="101">
        <v>140</v>
      </c>
      <c r="N16" s="1">
        <v>4.18</v>
      </c>
      <c r="O16" s="101">
        <v>0.95584999999999998</v>
      </c>
      <c r="P16" s="230" t="s">
        <v>380</v>
      </c>
      <c r="Q16" s="101"/>
      <c r="R16" s="101"/>
      <c r="W16" s="1"/>
    </row>
    <row r="17" spans="1:23" x14ac:dyDescent="0.2">
      <c r="A17" s="296"/>
      <c r="B17" s="1" t="s">
        <v>357</v>
      </c>
      <c r="C17" s="1" t="s">
        <v>380</v>
      </c>
      <c r="D17" s="1">
        <v>1</v>
      </c>
      <c r="E17" s="1" t="s">
        <v>146</v>
      </c>
      <c r="F17" s="1" t="s">
        <v>360</v>
      </c>
      <c r="G17" s="99" t="s">
        <v>381</v>
      </c>
      <c r="H17" s="1" t="s">
        <v>362</v>
      </c>
      <c r="I17" s="100" t="s">
        <v>367</v>
      </c>
      <c r="J17" s="101"/>
      <c r="K17" s="101">
        <v>-4</v>
      </c>
      <c r="L17" s="101"/>
      <c r="M17" s="101">
        <v>140</v>
      </c>
      <c r="N17" s="1">
        <v>6.45</v>
      </c>
      <c r="O17" s="101">
        <v>0.97214</v>
      </c>
      <c r="P17" s="230"/>
      <c r="Q17" s="101"/>
      <c r="R17" s="101"/>
      <c r="W17" s="1"/>
    </row>
    <row r="18" spans="1:23" x14ac:dyDescent="0.2">
      <c r="A18" s="296"/>
      <c r="B18" s="1" t="s">
        <v>357</v>
      </c>
      <c r="C18" s="1" t="s">
        <v>382</v>
      </c>
      <c r="D18" s="1">
        <v>8</v>
      </c>
      <c r="E18" s="1" t="s">
        <v>359</v>
      </c>
      <c r="F18" s="1" t="s">
        <v>360</v>
      </c>
      <c r="G18" s="102" t="s">
        <v>364</v>
      </c>
      <c r="H18" s="1" t="s">
        <v>362</v>
      </c>
      <c r="I18" s="100">
        <v>0.29375000000000001</v>
      </c>
      <c r="J18" s="101"/>
      <c r="K18" s="101"/>
      <c r="L18" s="101"/>
      <c r="M18" s="101">
        <v>340</v>
      </c>
      <c r="N18" s="1"/>
      <c r="O18" s="1"/>
      <c r="P18" s="229" t="s">
        <v>383</v>
      </c>
      <c r="Q18" s="1"/>
      <c r="R18" s="1"/>
      <c r="W18" s="1"/>
    </row>
    <row r="19" spans="1:23" x14ac:dyDescent="0.2">
      <c r="A19" s="296"/>
      <c r="B19" s="1" t="s">
        <v>357</v>
      </c>
      <c r="C19" s="1" t="s">
        <v>382</v>
      </c>
      <c r="D19" s="1">
        <v>15</v>
      </c>
      <c r="E19" s="1" t="s">
        <v>359</v>
      </c>
      <c r="F19" s="1" t="s">
        <v>360</v>
      </c>
      <c r="G19" s="99" t="s">
        <v>370</v>
      </c>
      <c r="H19" s="1" t="s">
        <v>362</v>
      </c>
      <c r="I19" s="100">
        <v>0.29375000000000001</v>
      </c>
      <c r="J19" s="101"/>
      <c r="K19" s="101"/>
      <c r="L19" s="101"/>
      <c r="M19" s="103" t="s">
        <v>384</v>
      </c>
      <c r="N19" s="1"/>
      <c r="O19" s="1"/>
      <c r="P19" s="229"/>
      <c r="Q19" s="1"/>
      <c r="R19" s="1"/>
      <c r="W19" s="1"/>
    </row>
    <row r="20" spans="1:23" x14ac:dyDescent="0.2">
      <c r="A20" s="296"/>
      <c r="B20" s="1" t="s">
        <v>357</v>
      </c>
      <c r="C20" s="1" t="s">
        <v>369</v>
      </c>
      <c r="D20" s="1">
        <v>1</v>
      </c>
      <c r="E20" s="1" t="s">
        <v>170</v>
      </c>
      <c r="F20" s="1" t="s">
        <v>360</v>
      </c>
      <c r="G20" s="102">
        <v>10</v>
      </c>
      <c r="H20" s="1" t="s">
        <v>362</v>
      </c>
      <c r="I20" s="100">
        <v>0.3756944444444445</v>
      </c>
      <c r="J20" s="101"/>
      <c r="K20" s="101"/>
      <c r="L20" s="101"/>
      <c r="M20" s="101">
        <v>384</v>
      </c>
      <c r="N20" s="1"/>
      <c r="O20" s="1"/>
      <c r="P20" s="229"/>
      <c r="Q20" s="1"/>
      <c r="R20" s="1"/>
      <c r="W20" s="1"/>
    </row>
    <row r="21" spans="1:23" x14ac:dyDescent="0.2">
      <c r="A21" s="296"/>
      <c r="B21" s="1" t="s">
        <v>357</v>
      </c>
      <c r="C21" s="1" t="s">
        <v>369</v>
      </c>
      <c r="D21" s="1">
        <v>7</v>
      </c>
      <c r="E21" s="1" t="s">
        <v>170</v>
      </c>
      <c r="F21" s="1" t="s">
        <v>360</v>
      </c>
      <c r="G21" s="99" t="s">
        <v>385</v>
      </c>
      <c r="H21" s="1" t="s">
        <v>362</v>
      </c>
      <c r="I21" s="100">
        <v>0.3756944444444445</v>
      </c>
      <c r="J21" s="101"/>
      <c r="K21" s="101"/>
      <c r="L21" s="101"/>
      <c r="M21" s="103" t="s">
        <v>386</v>
      </c>
      <c r="N21" s="1"/>
      <c r="O21" s="1"/>
      <c r="P21" s="229"/>
      <c r="Q21" s="1"/>
      <c r="R21" s="1"/>
      <c r="W21" s="1"/>
    </row>
    <row r="22" spans="1:23" x14ac:dyDescent="0.2">
      <c r="A22" s="298"/>
      <c r="B22" s="1" t="s">
        <v>357</v>
      </c>
      <c r="C22" s="101" t="s">
        <v>382</v>
      </c>
      <c r="D22" s="1">
        <v>3</v>
      </c>
      <c r="E22" s="1" t="s">
        <v>387</v>
      </c>
      <c r="F22" s="1" t="s">
        <v>360</v>
      </c>
      <c r="G22" s="99" t="s">
        <v>388</v>
      </c>
      <c r="H22" s="1" t="s">
        <v>389</v>
      </c>
      <c r="I22" s="104">
        <v>0.29375000000000001</v>
      </c>
      <c r="J22" s="101"/>
      <c r="K22" s="101"/>
      <c r="L22" s="101"/>
      <c r="M22" s="101">
        <v>272</v>
      </c>
      <c r="N22" s="1"/>
      <c r="O22" s="1"/>
      <c r="P22" s="229" t="s">
        <v>390</v>
      </c>
      <c r="Q22" s="1"/>
      <c r="R22" s="1"/>
      <c r="W22" s="1"/>
    </row>
    <row r="23" spans="1:23" x14ac:dyDescent="0.2">
      <c r="A23" s="296" t="s">
        <v>391</v>
      </c>
      <c r="B23" s="1" t="s">
        <v>392</v>
      </c>
      <c r="C23" s="1" t="s">
        <v>393</v>
      </c>
      <c r="D23" s="1">
        <v>2</v>
      </c>
      <c r="E23" s="1" t="s">
        <v>170</v>
      </c>
      <c r="F23" s="1" t="s">
        <v>360</v>
      </c>
      <c r="G23" s="102">
        <v>20</v>
      </c>
      <c r="H23" s="1" t="s">
        <v>362</v>
      </c>
      <c r="I23" s="100">
        <v>0.3347222222222222</v>
      </c>
      <c r="J23" s="101">
        <v>-10</v>
      </c>
      <c r="K23" s="101">
        <v>-2.1</v>
      </c>
      <c r="L23" s="101"/>
      <c r="M23" s="103" t="s">
        <v>394</v>
      </c>
      <c r="N23" s="1">
        <v>3.55</v>
      </c>
      <c r="O23" s="1">
        <v>0.95557000000000003</v>
      </c>
      <c r="P23" s="229"/>
      <c r="Q23" s="1"/>
      <c r="R23" s="1"/>
      <c r="W23" s="1"/>
    </row>
    <row r="24" spans="1:23" x14ac:dyDescent="0.2">
      <c r="A24" s="296"/>
      <c r="B24" s="1" t="s">
        <v>392</v>
      </c>
      <c r="C24" s="1" t="s">
        <v>393</v>
      </c>
      <c r="D24" s="1">
        <v>1</v>
      </c>
      <c r="E24" s="1" t="s">
        <v>170</v>
      </c>
      <c r="F24" s="1" t="s">
        <v>360</v>
      </c>
      <c r="G24" s="102">
        <v>20</v>
      </c>
      <c r="H24" s="1" t="s">
        <v>362</v>
      </c>
      <c r="I24" s="100">
        <v>0.3347222222222222</v>
      </c>
      <c r="J24" s="101">
        <v>-14</v>
      </c>
      <c r="K24" s="101">
        <v>-2.7</v>
      </c>
      <c r="L24" s="101"/>
      <c r="M24" s="103" t="s">
        <v>395</v>
      </c>
      <c r="N24" s="1">
        <v>4.49</v>
      </c>
      <c r="O24" s="1">
        <v>0.97214</v>
      </c>
      <c r="P24" s="229"/>
      <c r="Q24" s="1"/>
      <c r="R24" s="1"/>
      <c r="W24" s="1"/>
    </row>
    <row r="25" spans="1:23" x14ac:dyDescent="0.2">
      <c r="A25" s="296"/>
      <c r="B25" s="1" t="s">
        <v>392</v>
      </c>
      <c r="C25" s="1" t="s">
        <v>393</v>
      </c>
      <c r="D25" s="1">
        <v>1</v>
      </c>
      <c r="E25" s="1" t="s">
        <v>373</v>
      </c>
      <c r="F25" s="1" t="s">
        <v>360</v>
      </c>
      <c r="G25" s="102">
        <v>30</v>
      </c>
      <c r="H25" s="1" t="s">
        <v>362</v>
      </c>
      <c r="I25" s="100">
        <v>0.3347222222222222</v>
      </c>
      <c r="J25" s="101">
        <v>-10</v>
      </c>
      <c r="K25" s="101"/>
      <c r="L25" s="101">
        <v>1.7</v>
      </c>
      <c r="M25" s="101">
        <v>98</v>
      </c>
      <c r="N25" s="1"/>
      <c r="O25" s="1"/>
      <c r="P25" s="229"/>
      <c r="Q25" s="1"/>
      <c r="R25" s="1"/>
      <c r="W25" s="1"/>
    </row>
    <row r="26" spans="1:23" x14ac:dyDescent="0.2">
      <c r="A26" s="296"/>
      <c r="B26" s="1" t="s">
        <v>392</v>
      </c>
      <c r="C26" s="1" t="s">
        <v>396</v>
      </c>
      <c r="D26" s="1">
        <v>2</v>
      </c>
      <c r="E26" s="1" t="s">
        <v>170</v>
      </c>
      <c r="F26" s="1" t="s">
        <v>360</v>
      </c>
      <c r="G26" s="102" t="s">
        <v>364</v>
      </c>
      <c r="H26" s="1" t="s">
        <v>362</v>
      </c>
      <c r="I26" s="100" t="s">
        <v>367</v>
      </c>
      <c r="J26" s="101"/>
      <c r="K26" s="101"/>
      <c r="L26" s="101"/>
      <c r="M26" s="103" t="s">
        <v>397</v>
      </c>
      <c r="N26" s="1"/>
      <c r="O26" s="1"/>
      <c r="P26" s="229"/>
      <c r="Q26" s="1"/>
      <c r="R26" s="1"/>
      <c r="W26" s="1"/>
    </row>
    <row r="27" spans="1:23" x14ac:dyDescent="0.2">
      <c r="A27" s="296"/>
      <c r="B27" s="1" t="s">
        <v>392</v>
      </c>
      <c r="C27" s="1" t="s">
        <v>375</v>
      </c>
      <c r="D27" s="1">
        <v>3</v>
      </c>
      <c r="E27" s="1" t="s">
        <v>170</v>
      </c>
      <c r="F27" s="1" t="s">
        <v>360</v>
      </c>
      <c r="G27" s="102">
        <v>2</v>
      </c>
      <c r="H27" s="1" t="s">
        <v>362</v>
      </c>
      <c r="I27" s="100" t="s">
        <v>367</v>
      </c>
      <c r="J27" s="101"/>
      <c r="K27" s="101"/>
      <c r="L27" s="101"/>
      <c r="M27" s="103">
        <v>200</v>
      </c>
      <c r="N27" s="1"/>
      <c r="O27" s="1"/>
      <c r="P27" s="229"/>
      <c r="Q27" s="1"/>
      <c r="R27" s="1"/>
      <c r="W27" s="1"/>
    </row>
    <row r="28" spans="1:23" x14ac:dyDescent="0.2">
      <c r="A28" s="296"/>
      <c r="B28" s="1" t="s">
        <v>398</v>
      </c>
      <c r="C28" s="1" t="s">
        <v>369</v>
      </c>
      <c r="D28" s="1">
        <v>14</v>
      </c>
      <c r="E28" s="1" t="s">
        <v>170</v>
      </c>
      <c r="F28" s="1" t="s">
        <v>360</v>
      </c>
      <c r="G28" s="102">
        <v>10</v>
      </c>
      <c r="H28" s="1" t="s">
        <v>362</v>
      </c>
      <c r="I28" s="100">
        <v>0.3756944444444445</v>
      </c>
      <c r="J28" s="101"/>
      <c r="K28" s="101"/>
      <c r="L28" s="101"/>
      <c r="M28" s="103" t="s">
        <v>399</v>
      </c>
      <c r="N28" s="1"/>
      <c r="O28" s="1"/>
      <c r="P28" s="229" t="s">
        <v>400</v>
      </c>
      <c r="Q28" s="1"/>
      <c r="R28" s="1"/>
      <c r="W28" s="1"/>
    </row>
    <row r="29" spans="1:23" x14ac:dyDescent="0.2">
      <c r="A29" s="296"/>
      <c r="B29" s="1" t="s">
        <v>398</v>
      </c>
      <c r="C29" s="1" t="s">
        <v>372</v>
      </c>
      <c r="D29" s="1">
        <v>3</v>
      </c>
      <c r="E29" s="1" t="s">
        <v>170</v>
      </c>
      <c r="F29" s="1" t="s">
        <v>360</v>
      </c>
      <c r="G29" s="102">
        <v>5</v>
      </c>
      <c r="H29" s="1" t="s">
        <v>362</v>
      </c>
      <c r="I29" s="100">
        <v>0.25277777777777777</v>
      </c>
      <c r="J29" s="101"/>
      <c r="K29" s="101"/>
      <c r="L29" s="101"/>
      <c r="M29" s="103" t="s">
        <v>401</v>
      </c>
      <c r="N29" s="1"/>
      <c r="O29" s="1"/>
      <c r="P29" s="229"/>
      <c r="Q29" s="1"/>
      <c r="R29" s="1"/>
      <c r="W29" s="1"/>
    </row>
    <row r="30" spans="1:23" x14ac:dyDescent="0.2">
      <c r="A30" s="296"/>
      <c r="B30" s="1" t="s">
        <v>398</v>
      </c>
      <c r="C30" s="1" t="s">
        <v>372</v>
      </c>
      <c r="D30" s="1">
        <v>2</v>
      </c>
      <c r="E30" s="1" t="s">
        <v>170</v>
      </c>
      <c r="F30" s="1" t="s">
        <v>360</v>
      </c>
      <c r="G30" s="102">
        <v>10</v>
      </c>
      <c r="H30" s="1" t="s">
        <v>362</v>
      </c>
      <c r="I30" s="100">
        <v>0.25277777777777777</v>
      </c>
      <c r="J30" s="101">
        <v>-8.5</v>
      </c>
      <c r="K30" s="101">
        <v>-1.4</v>
      </c>
      <c r="L30" s="101"/>
      <c r="M30" s="101">
        <v>344</v>
      </c>
      <c r="N30" s="1">
        <v>2.41</v>
      </c>
      <c r="O30" s="101">
        <v>0.64602999999999999</v>
      </c>
      <c r="P30" s="229"/>
      <c r="Q30" s="101"/>
      <c r="R30" s="101"/>
      <c r="T30" s="297"/>
      <c r="W30" s="1"/>
    </row>
    <row r="31" spans="1:23" x14ac:dyDescent="0.2">
      <c r="A31" s="298"/>
      <c r="B31" s="1" t="s">
        <v>398</v>
      </c>
      <c r="C31" s="101" t="s">
        <v>402</v>
      </c>
      <c r="D31" s="1">
        <v>2</v>
      </c>
      <c r="E31" s="1" t="s">
        <v>403</v>
      </c>
      <c r="F31" s="1" t="s">
        <v>360</v>
      </c>
      <c r="G31" s="102">
        <v>30</v>
      </c>
      <c r="H31" s="1" t="s">
        <v>362</v>
      </c>
      <c r="I31" s="104">
        <v>0.16946759259259259</v>
      </c>
      <c r="J31" s="101"/>
      <c r="K31" s="101"/>
      <c r="L31" s="101"/>
      <c r="M31" s="101">
        <v>344</v>
      </c>
      <c r="N31" s="102" t="s">
        <v>404</v>
      </c>
      <c r="O31" s="1"/>
      <c r="P31" s="229"/>
      <c r="Q31" s="1"/>
      <c r="R31" s="1"/>
      <c r="W31" s="1"/>
    </row>
    <row r="32" spans="1:23" ht="13.5" customHeight="1" x14ac:dyDescent="0.2">
      <c r="A32" s="296" t="s">
        <v>405</v>
      </c>
      <c r="B32" s="1" t="s">
        <v>406</v>
      </c>
      <c r="C32" s="1" t="s">
        <v>377</v>
      </c>
      <c r="D32" s="1">
        <v>3</v>
      </c>
      <c r="E32" s="1" t="s">
        <v>359</v>
      </c>
      <c r="F32" s="1" t="s">
        <v>360</v>
      </c>
      <c r="G32" s="102" t="s">
        <v>364</v>
      </c>
      <c r="H32" s="1" t="s">
        <v>362</v>
      </c>
      <c r="I32" s="100" t="s">
        <v>367</v>
      </c>
      <c r="J32" s="101"/>
      <c r="K32" s="101"/>
      <c r="L32" s="101"/>
      <c r="M32" s="103">
        <v>270</v>
      </c>
      <c r="N32" s="1"/>
      <c r="O32" s="1"/>
      <c r="P32" s="229" t="s">
        <v>407</v>
      </c>
      <c r="Q32" s="1"/>
      <c r="R32" s="1"/>
      <c r="W32" s="1"/>
    </row>
    <row r="33" spans="1:23" x14ac:dyDescent="0.2">
      <c r="A33" s="296"/>
      <c r="B33" s="1" t="s">
        <v>406</v>
      </c>
      <c r="C33" s="1" t="s">
        <v>372</v>
      </c>
      <c r="D33" s="1">
        <v>8</v>
      </c>
      <c r="E33" s="1" t="s">
        <v>170</v>
      </c>
      <c r="F33" s="1" t="s">
        <v>408</v>
      </c>
      <c r="G33" s="99" t="s">
        <v>409</v>
      </c>
      <c r="H33" s="1" t="s">
        <v>362</v>
      </c>
      <c r="I33" s="100">
        <v>0.21180555555555555</v>
      </c>
      <c r="J33" s="101">
        <v>-22</v>
      </c>
      <c r="K33" s="101">
        <v>-5</v>
      </c>
      <c r="L33" s="101"/>
      <c r="M33" s="103" t="s">
        <v>410</v>
      </c>
      <c r="N33" s="1">
        <v>7.86</v>
      </c>
      <c r="O33" s="1">
        <v>0.72119999999999995</v>
      </c>
      <c r="P33" s="229"/>
      <c r="Q33" s="1"/>
      <c r="R33" s="1"/>
      <c r="T33" s="297"/>
      <c r="W33" s="1"/>
    </row>
    <row r="34" spans="1:23" x14ac:dyDescent="0.2">
      <c r="A34" s="296"/>
      <c r="B34" s="1" t="s">
        <v>406</v>
      </c>
      <c r="C34" s="1" t="s">
        <v>372</v>
      </c>
      <c r="D34" s="1">
        <v>1</v>
      </c>
      <c r="E34" s="1" t="s">
        <v>170</v>
      </c>
      <c r="F34" s="1" t="s">
        <v>408</v>
      </c>
      <c r="G34" s="102">
        <v>40</v>
      </c>
      <c r="H34" s="1" t="s">
        <v>362</v>
      </c>
      <c r="I34" s="100">
        <v>0.17083333333333331</v>
      </c>
      <c r="J34" s="101">
        <v>-30</v>
      </c>
      <c r="K34" s="101">
        <v>-2</v>
      </c>
      <c r="L34" s="101"/>
      <c r="M34" s="103">
        <v>300</v>
      </c>
      <c r="N34" s="1">
        <v>3.39</v>
      </c>
      <c r="O34" s="1">
        <v>0.75324000000000002</v>
      </c>
      <c r="P34" s="229"/>
      <c r="Q34" s="1"/>
      <c r="R34" s="1"/>
      <c r="T34" s="297"/>
      <c r="W34" s="1"/>
    </row>
    <row r="35" spans="1:23" x14ac:dyDescent="0.2">
      <c r="A35" s="296"/>
      <c r="B35" s="1" t="s">
        <v>406</v>
      </c>
      <c r="C35" s="1" t="s">
        <v>393</v>
      </c>
      <c r="D35" s="1">
        <v>3</v>
      </c>
      <c r="E35" s="1" t="s">
        <v>170</v>
      </c>
      <c r="F35" s="1" t="s">
        <v>408</v>
      </c>
      <c r="G35" s="99" t="s">
        <v>411</v>
      </c>
      <c r="H35" s="1" t="s">
        <v>362</v>
      </c>
      <c r="I35" s="105" t="s">
        <v>412</v>
      </c>
      <c r="J35" s="103" t="s">
        <v>413</v>
      </c>
      <c r="K35" s="101">
        <v>-3</v>
      </c>
      <c r="L35" s="101"/>
      <c r="M35" s="101">
        <v>340</v>
      </c>
      <c r="N35" s="1">
        <v>4.96</v>
      </c>
      <c r="O35" s="1">
        <v>0.69499999999999995</v>
      </c>
      <c r="P35" s="229"/>
      <c r="Q35" s="1"/>
      <c r="R35" s="1"/>
      <c r="S35" s="1"/>
      <c r="T35" s="297"/>
      <c r="W35" s="1"/>
    </row>
    <row r="36" spans="1:23" x14ac:dyDescent="0.2">
      <c r="A36" s="296"/>
      <c r="B36" s="1" t="s">
        <v>406</v>
      </c>
      <c r="C36" s="1" t="s">
        <v>372</v>
      </c>
      <c r="D36" s="1">
        <v>1</v>
      </c>
      <c r="E36" s="1" t="s">
        <v>170</v>
      </c>
      <c r="F36" s="1" t="s">
        <v>360</v>
      </c>
      <c r="G36" s="102"/>
      <c r="H36" s="1" t="s">
        <v>362</v>
      </c>
      <c r="I36" s="100">
        <v>0.25277777777777777</v>
      </c>
      <c r="J36" s="101"/>
      <c r="K36" s="101"/>
      <c r="L36" s="101"/>
      <c r="M36" s="101">
        <v>300</v>
      </c>
      <c r="N36" s="1"/>
      <c r="O36" s="1"/>
      <c r="P36" s="229" t="s">
        <v>414</v>
      </c>
      <c r="W36" s="1"/>
    </row>
    <row r="37" spans="1:23" x14ac:dyDescent="0.2">
      <c r="A37" s="296"/>
      <c r="B37" s="1" t="s">
        <v>406</v>
      </c>
      <c r="C37" s="1" t="s">
        <v>372</v>
      </c>
      <c r="D37" s="1">
        <v>1</v>
      </c>
      <c r="E37" s="1" t="s">
        <v>170</v>
      </c>
      <c r="F37" s="1" t="s">
        <v>360</v>
      </c>
      <c r="G37" s="102"/>
      <c r="H37" s="1" t="s">
        <v>362</v>
      </c>
      <c r="I37" s="100">
        <v>0.25277777777777777</v>
      </c>
      <c r="J37" s="101"/>
      <c r="K37" s="101"/>
      <c r="L37" s="101"/>
      <c r="M37" s="101">
        <v>311</v>
      </c>
      <c r="N37" s="1"/>
      <c r="O37" s="1"/>
      <c r="P37" s="229"/>
      <c r="W37" s="1"/>
    </row>
    <row r="38" spans="1:23" x14ac:dyDescent="0.2">
      <c r="A38" s="296"/>
      <c r="B38" s="1" t="s">
        <v>398</v>
      </c>
      <c r="C38" s="1" t="s">
        <v>393</v>
      </c>
      <c r="D38" s="1">
        <v>1</v>
      </c>
      <c r="E38" s="1" t="s">
        <v>170</v>
      </c>
      <c r="F38" s="1" t="s">
        <v>360</v>
      </c>
      <c r="G38" s="102">
        <v>30</v>
      </c>
      <c r="H38" s="1" t="s">
        <v>362</v>
      </c>
      <c r="I38" s="100">
        <v>0.29375000000000001</v>
      </c>
      <c r="J38" s="101">
        <v>-23</v>
      </c>
      <c r="K38" s="101">
        <v>-6</v>
      </c>
      <c r="L38" s="101"/>
      <c r="M38" s="101">
        <v>300</v>
      </c>
      <c r="N38" s="1">
        <v>9.2100000000000009</v>
      </c>
      <c r="O38" s="1">
        <v>0.81472999999999995</v>
      </c>
      <c r="P38" s="229"/>
      <c r="Q38" s="1"/>
      <c r="R38" s="1"/>
      <c r="T38" s="297"/>
      <c r="W38" s="1"/>
    </row>
    <row r="39" spans="1:23" x14ac:dyDescent="0.2">
      <c r="A39" s="296"/>
      <c r="B39" s="1" t="s">
        <v>398</v>
      </c>
      <c r="C39" s="1" t="s">
        <v>372</v>
      </c>
      <c r="D39" s="1">
        <v>4</v>
      </c>
      <c r="E39" s="1" t="s">
        <v>170</v>
      </c>
      <c r="F39" s="1" t="s">
        <v>360</v>
      </c>
      <c r="G39" s="102" t="s">
        <v>415</v>
      </c>
      <c r="H39" s="1" t="s">
        <v>362</v>
      </c>
      <c r="I39" s="100">
        <v>0.21180555555555555</v>
      </c>
      <c r="J39" s="101"/>
      <c r="K39" s="101"/>
      <c r="L39" s="101"/>
      <c r="M39" s="106" t="s">
        <v>416</v>
      </c>
      <c r="N39" s="1"/>
      <c r="O39" s="1"/>
      <c r="P39" s="229"/>
      <c r="W39" s="1"/>
    </row>
    <row r="40" spans="1:23" x14ac:dyDescent="0.2">
      <c r="A40" s="296"/>
      <c r="B40" s="1" t="s">
        <v>398</v>
      </c>
      <c r="C40" s="1" t="s">
        <v>375</v>
      </c>
      <c r="D40" s="1">
        <v>8</v>
      </c>
      <c r="E40" s="1" t="s">
        <v>170</v>
      </c>
      <c r="F40" s="1" t="s">
        <v>360</v>
      </c>
      <c r="G40" s="102" t="s">
        <v>417</v>
      </c>
      <c r="H40" s="1" t="s">
        <v>362</v>
      </c>
      <c r="I40" s="107" t="s">
        <v>367</v>
      </c>
      <c r="J40" s="101"/>
      <c r="K40" s="101"/>
      <c r="L40" s="101"/>
      <c r="M40" s="106" t="s">
        <v>418</v>
      </c>
      <c r="N40" s="1"/>
      <c r="O40" s="1"/>
      <c r="P40" s="229"/>
      <c r="W40" s="1"/>
    </row>
    <row r="41" spans="1:23" x14ac:dyDescent="0.2">
      <c r="A41" s="296"/>
      <c r="B41" s="1" t="s">
        <v>398</v>
      </c>
      <c r="C41" s="1" t="s">
        <v>372</v>
      </c>
      <c r="D41" s="1">
        <v>4</v>
      </c>
      <c r="E41" s="1" t="s">
        <v>170</v>
      </c>
      <c r="F41" s="1" t="s">
        <v>360</v>
      </c>
      <c r="G41" s="102" t="s">
        <v>419</v>
      </c>
      <c r="H41" s="1" t="s">
        <v>362</v>
      </c>
      <c r="I41" s="100">
        <v>0.25277777777777777</v>
      </c>
      <c r="J41" s="101">
        <v>-21</v>
      </c>
      <c r="K41" s="101"/>
      <c r="L41" s="101"/>
      <c r="M41" s="103" t="s">
        <v>420</v>
      </c>
      <c r="N41" s="1"/>
      <c r="O41" s="1"/>
      <c r="P41" s="229" t="s">
        <v>421</v>
      </c>
      <c r="W41" s="1"/>
    </row>
    <row r="42" spans="1:23" x14ac:dyDescent="0.2">
      <c r="A42" s="296"/>
      <c r="B42" s="1" t="s">
        <v>398</v>
      </c>
      <c r="C42" s="1" t="s">
        <v>393</v>
      </c>
      <c r="D42" s="1">
        <v>1</v>
      </c>
      <c r="E42" s="1" t="s">
        <v>170</v>
      </c>
      <c r="F42" s="1" t="s">
        <v>360</v>
      </c>
      <c r="G42" s="102" t="s">
        <v>422</v>
      </c>
      <c r="H42" s="1" t="s">
        <v>362</v>
      </c>
      <c r="I42" s="100">
        <v>0.29375000000000001</v>
      </c>
      <c r="J42" s="101">
        <v>-21</v>
      </c>
      <c r="K42" s="101"/>
      <c r="L42" s="101"/>
      <c r="M42" s="101">
        <v>298</v>
      </c>
      <c r="N42" s="1"/>
      <c r="O42" s="1"/>
      <c r="P42" s="229"/>
      <c r="W42" s="1"/>
    </row>
    <row r="43" spans="1:23" x14ac:dyDescent="0.2">
      <c r="A43" s="296"/>
      <c r="B43" s="101" t="s">
        <v>357</v>
      </c>
      <c r="C43" s="1" t="s">
        <v>423</v>
      </c>
      <c r="D43" s="1">
        <v>1</v>
      </c>
      <c r="E43" s="1" t="s">
        <v>146</v>
      </c>
      <c r="F43" s="1" t="s">
        <v>360</v>
      </c>
      <c r="G43" s="102">
        <v>20</v>
      </c>
      <c r="H43" s="1" t="s">
        <v>362</v>
      </c>
      <c r="I43" s="100">
        <v>0.21180555555555555</v>
      </c>
      <c r="J43" s="101"/>
      <c r="K43" s="101"/>
      <c r="L43" s="101"/>
      <c r="M43" s="101">
        <v>220</v>
      </c>
      <c r="N43" s="1"/>
      <c r="O43" s="1"/>
      <c r="P43" s="229" t="s">
        <v>424</v>
      </c>
      <c r="W43" s="1"/>
    </row>
    <row r="44" spans="1:23" x14ac:dyDescent="0.2">
      <c r="A44" s="298"/>
      <c r="B44" s="101" t="s">
        <v>357</v>
      </c>
      <c r="C44" s="1" t="s">
        <v>380</v>
      </c>
      <c r="D44" s="1">
        <v>3</v>
      </c>
      <c r="E44" s="1" t="s">
        <v>146</v>
      </c>
      <c r="F44" s="1" t="s">
        <v>360</v>
      </c>
      <c r="G44" s="102" t="s">
        <v>425</v>
      </c>
      <c r="H44" s="1" t="s">
        <v>362</v>
      </c>
      <c r="I44" s="107" t="s">
        <v>367</v>
      </c>
      <c r="J44" s="101"/>
      <c r="K44" s="101"/>
      <c r="L44" s="101"/>
      <c r="M44" s="106" t="s">
        <v>426</v>
      </c>
      <c r="N44" s="1"/>
      <c r="O44" s="1"/>
      <c r="P44" s="229"/>
      <c r="W44" s="1"/>
    </row>
    <row r="45" spans="1:23" x14ac:dyDescent="0.2">
      <c r="A45" s="296" t="s">
        <v>427</v>
      </c>
      <c r="B45" s="1" t="s">
        <v>357</v>
      </c>
      <c r="C45" s="1" t="s">
        <v>380</v>
      </c>
      <c r="D45" s="1">
        <v>6</v>
      </c>
      <c r="E45" s="1" t="s">
        <v>146</v>
      </c>
      <c r="F45" s="1" t="s">
        <v>360</v>
      </c>
      <c r="G45" s="102" t="s">
        <v>364</v>
      </c>
      <c r="H45" s="1" t="s">
        <v>362</v>
      </c>
      <c r="I45" s="107" t="s">
        <v>367</v>
      </c>
      <c r="J45" s="101"/>
      <c r="K45" s="101"/>
      <c r="L45" s="101"/>
      <c r="M45" s="101">
        <v>214</v>
      </c>
      <c r="N45" s="1"/>
      <c r="O45" s="1"/>
      <c r="P45" s="230" t="s">
        <v>380</v>
      </c>
      <c r="W45" s="1"/>
    </row>
    <row r="46" spans="1:23" x14ac:dyDescent="0.2">
      <c r="A46" s="296"/>
      <c r="B46" s="1" t="s">
        <v>357</v>
      </c>
      <c r="C46" s="1" t="s">
        <v>380</v>
      </c>
      <c r="D46" s="1">
        <v>10</v>
      </c>
      <c r="E46" s="1" t="s">
        <v>146</v>
      </c>
      <c r="F46" s="1" t="s">
        <v>360</v>
      </c>
      <c r="G46" s="102" t="s">
        <v>364</v>
      </c>
      <c r="H46" s="1" t="s">
        <v>362</v>
      </c>
      <c r="I46" s="107" t="s">
        <v>428</v>
      </c>
      <c r="J46" s="101"/>
      <c r="K46" s="101"/>
      <c r="L46" s="101"/>
      <c r="M46" s="103" t="s">
        <v>429</v>
      </c>
      <c r="N46" s="1"/>
      <c r="O46" s="1"/>
      <c r="P46" s="230"/>
      <c r="W46" s="1"/>
    </row>
    <row r="47" spans="1:23" x14ac:dyDescent="0.2">
      <c r="A47" s="296"/>
      <c r="B47" s="1" t="s">
        <v>357</v>
      </c>
      <c r="C47" s="1" t="s">
        <v>393</v>
      </c>
      <c r="D47" s="1">
        <v>2</v>
      </c>
      <c r="E47" s="1" t="s">
        <v>170</v>
      </c>
      <c r="F47" s="1" t="s">
        <v>360</v>
      </c>
      <c r="G47" s="102"/>
      <c r="H47" s="1" t="s">
        <v>362</v>
      </c>
      <c r="I47" s="100">
        <v>0.3347222222222222</v>
      </c>
      <c r="J47" s="101"/>
      <c r="K47" s="101"/>
      <c r="L47" s="101"/>
      <c r="M47" s="101">
        <v>282</v>
      </c>
      <c r="N47" s="1"/>
      <c r="O47" s="1"/>
      <c r="P47" s="229" t="s">
        <v>430</v>
      </c>
      <c r="W47" s="1"/>
    </row>
    <row r="48" spans="1:23" x14ac:dyDescent="0.2">
      <c r="A48" s="296"/>
      <c r="B48" s="1" t="s">
        <v>357</v>
      </c>
      <c r="C48" s="1" t="s">
        <v>393</v>
      </c>
      <c r="D48" s="1">
        <v>3</v>
      </c>
      <c r="E48" s="1" t="s">
        <v>170</v>
      </c>
      <c r="F48" s="1" t="s">
        <v>360</v>
      </c>
      <c r="G48" s="102">
        <v>50</v>
      </c>
      <c r="H48" s="1" t="s">
        <v>362</v>
      </c>
      <c r="I48" s="104">
        <v>0.29375000000000001</v>
      </c>
      <c r="J48" s="101"/>
      <c r="K48" s="101"/>
      <c r="L48" s="101"/>
      <c r="M48" s="101">
        <v>290</v>
      </c>
      <c r="N48" s="1"/>
      <c r="O48" s="1"/>
      <c r="P48" s="229"/>
      <c r="W48" s="1"/>
    </row>
    <row r="49" spans="1:23" x14ac:dyDescent="0.2">
      <c r="A49" s="296"/>
      <c r="B49" s="1" t="s">
        <v>357</v>
      </c>
      <c r="C49" s="1" t="s">
        <v>377</v>
      </c>
      <c r="D49" s="1">
        <v>1</v>
      </c>
      <c r="E49" s="1" t="s">
        <v>359</v>
      </c>
      <c r="F49" s="1" t="s">
        <v>431</v>
      </c>
      <c r="G49" s="102" t="s">
        <v>364</v>
      </c>
      <c r="H49" s="1" t="s">
        <v>362</v>
      </c>
      <c r="I49" s="104" t="s">
        <v>432</v>
      </c>
      <c r="J49" s="101"/>
      <c r="K49" s="101"/>
      <c r="L49" s="101"/>
      <c r="M49" s="101">
        <v>290</v>
      </c>
      <c r="N49" s="1"/>
      <c r="O49" s="1"/>
      <c r="P49" s="229" t="s">
        <v>433</v>
      </c>
      <c r="W49" s="1"/>
    </row>
    <row r="50" spans="1:23" x14ac:dyDescent="0.2">
      <c r="A50" s="296"/>
      <c r="B50" s="1" t="s">
        <v>357</v>
      </c>
      <c r="C50" s="1" t="s">
        <v>377</v>
      </c>
      <c r="D50" s="1">
        <v>1</v>
      </c>
      <c r="E50" s="1" t="s">
        <v>359</v>
      </c>
      <c r="F50" s="1" t="s">
        <v>360</v>
      </c>
      <c r="G50" s="102" t="s">
        <v>364</v>
      </c>
      <c r="H50" s="1" t="s">
        <v>362</v>
      </c>
      <c r="I50" s="107" t="s">
        <v>428</v>
      </c>
      <c r="J50" s="101"/>
      <c r="K50" s="101"/>
      <c r="L50" s="101"/>
      <c r="M50" s="101">
        <v>221</v>
      </c>
      <c r="N50" s="1"/>
      <c r="O50" s="1"/>
      <c r="P50" s="229"/>
      <c r="W50" s="1"/>
    </row>
    <row r="51" spans="1:23" ht="13.5" customHeight="1" x14ac:dyDescent="0.2">
      <c r="A51" s="298"/>
      <c r="B51" s="1" t="s">
        <v>357</v>
      </c>
      <c r="C51" s="1" t="s">
        <v>402</v>
      </c>
      <c r="D51" s="1">
        <v>1</v>
      </c>
      <c r="E51" s="1" t="s">
        <v>170</v>
      </c>
      <c r="F51" s="1" t="s">
        <v>360</v>
      </c>
      <c r="G51" s="102">
        <v>20</v>
      </c>
      <c r="H51" s="1" t="s">
        <v>389</v>
      </c>
      <c r="I51" s="104">
        <v>0.12712962962962962</v>
      </c>
      <c r="J51" s="101"/>
      <c r="K51" s="101"/>
      <c r="L51" s="101"/>
      <c r="M51" s="103" t="s">
        <v>434</v>
      </c>
      <c r="N51" s="102" t="s">
        <v>435</v>
      </c>
      <c r="O51" s="1"/>
      <c r="P51" s="229"/>
      <c r="W51" s="1"/>
    </row>
    <row r="52" spans="1:23" x14ac:dyDescent="0.2">
      <c r="A52" s="296" t="s">
        <v>436</v>
      </c>
      <c r="B52" s="1" t="s">
        <v>357</v>
      </c>
      <c r="C52" s="1" t="s">
        <v>377</v>
      </c>
      <c r="D52" s="1">
        <v>3</v>
      </c>
      <c r="E52" s="1" t="s">
        <v>359</v>
      </c>
      <c r="F52" s="1" t="s">
        <v>360</v>
      </c>
      <c r="G52" s="102" t="s">
        <v>425</v>
      </c>
      <c r="H52" s="1" t="s">
        <v>362</v>
      </c>
      <c r="I52" s="107" t="s">
        <v>428</v>
      </c>
      <c r="J52" s="101"/>
      <c r="K52" s="101"/>
      <c r="L52" s="101"/>
      <c r="M52" s="103" t="s">
        <v>437</v>
      </c>
      <c r="N52" s="1"/>
      <c r="O52" s="1"/>
      <c r="P52" s="229"/>
      <c r="W52" s="1"/>
    </row>
    <row r="53" spans="1:23" x14ac:dyDescent="0.2">
      <c r="A53" s="296"/>
      <c r="B53" s="1" t="s">
        <v>357</v>
      </c>
      <c r="C53" s="1" t="s">
        <v>377</v>
      </c>
      <c r="D53" s="1">
        <v>6</v>
      </c>
      <c r="E53" s="1" t="s">
        <v>359</v>
      </c>
      <c r="F53" s="1" t="s">
        <v>360</v>
      </c>
      <c r="G53" s="102" t="s">
        <v>364</v>
      </c>
      <c r="H53" s="1" t="s">
        <v>362</v>
      </c>
      <c r="I53" s="107" t="s">
        <v>428</v>
      </c>
      <c r="J53" s="101"/>
      <c r="K53" s="101"/>
      <c r="L53" s="101"/>
      <c r="M53" s="103" t="s">
        <v>438</v>
      </c>
      <c r="N53" s="1"/>
      <c r="O53" s="1"/>
      <c r="P53" s="229"/>
      <c r="W53" s="1"/>
    </row>
    <row r="54" spans="1:23" x14ac:dyDescent="0.2">
      <c r="A54" s="296"/>
      <c r="B54" s="1" t="s">
        <v>357</v>
      </c>
      <c r="C54" s="1" t="s">
        <v>375</v>
      </c>
      <c r="D54" s="1">
        <v>4</v>
      </c>
      <c r="E54" s="1" t="s">
        <v>170</v>
      </c>
      <c r="F54" s="1" t="s">
        <v>360</v>
      </c>
      <c r="G54" s="102" t="s">
        <v>439</v>
      </c>
      <c r="H54" s="1" t="s">
        <v>362</v>
      </c>
      <c r="I54" s="107" t="s">
        <v>428</v>
      </c>
      <c r="J54" s="101"/>
      <c r="K54" s="101"/>
      <c r="L54" s="101"/>
      <c r="M54" s="103" t="s">
        <v>440</v>
      </c>
      <c r="N54" s="1"/>
      <c r="O54" s="1"/>
      <c r="P54" s="230" t="s">
        <v>464</v>
      </c>
      <c r="W54" s="1"/>
    </row>
    <row r="55" spans="1:23" x14ac:dyDescent="0.2">
      <c r="A55" s="296"/>
      <c r="B55" s="1" t="s">
        <v>357</v>
      </c>
      <c r="C55" s="1" t="s">
        <v>372</v>
      </c>
      <c r="D55" s="1">
        <v>3</v>
      </c>
      <c r="E55" s="1" t="s">
        <v>170</v>
      </c>
      <c r="F55" s="1" t="s">
        <v>360</v>
      </c>
      <c r="G55" s="102" t="s">
        <v>441</v>
      </c>
      <c r="H55" s="1" t="s">
        <v>362</v>
      </c>
      <c r="I55" s="100">
        <v>0.21180555555555555</v>
      </c>
      <c r="J55" s="101"/>
      <c r="K55" s="101"/>
      <c r="L55" s="101"/>
      <c r="M55" s="101">
        <v>270</v>
      </c>
      <c r="N55" s="1"/>
      <c r="O55" s="1"/>
      <c r="P55" s="230"/>
      <c r="W55" s="1"/>
    </row>
    <row r="56" spans="1:23" x14ac:dyDescent="0.2">
      <c r="A56" s="296"/>
      <c r="B56" s="1" t="s">
        <v>357</v>
      </c>
      <c r="C56" s="1" t="s">
        <v>377</v>
      </c>
      <c r="D56" s="1">
        <v>1</v>
      </c>
      <c r="E56" s="1" t="s">
        <v>359</v>
      </c>
      <c r="F56" s="1" t="s">
        <v>360</v>
      </c>
      <c r="G56" s="102">
        <v>5</v>
      </c>
      <c r="H56" s="1" t="s">
        <v>362</v>
      </c>
      <c r="I56" s="107" t="s">
        <v>442</v>
      </c>
      <c r="J56" s="101"/>
      <c r="K56" s="101"/>
      <c r="L56" s="101"/>
      <c r="M56" s="101">
        <v>345</v>
      </c>
      <c r="N56" s="1"/>
      <c r="O56" s="1"/>
      <c r="P56" s="230"/>
      <c r="W56" s="1"/>
    </row>
    <row r="57" spans="1:23" x14ac:dyDescent="0.2">
      <c r="A57" s="296"/>
      <c r="B57" s="1" t="s">
        <v>357</v>
      </c>
      <c r="C57" s="1" t="s">
        <v>372</v>
      </c>
      <c r="D57" s="1">
        <v>1</v>
      </c>
      <c r="E57" s="1" t="s">
        <v>359</v>
      </c>
      <c r="F57" s="1" t="s">
        <v>360</v>
      </c>
      <c r="G57" s="102">
        <v>60</v>
      </c>
      <c r="H57" s="1" t="s">
        <v>362</v>
      </c>
      <c r="I57" s="100">
        <v>0.17083333333333331</v>
      </c>
      <c r="J57" s="101"/>
      <c r="K57" s="101"/>
      <c r="L57" s="101"/>
      <c r="M57" s="101">
        <v>275</v>
      </c>
      <c r="N57" s="1"/>
      <c r="O57" s="1"/>
      <c r="P57" s="230"/>
      <c r="W57" s="1"/>
    </row>
    <row r="58" spans="1:23" x14ac:dyDescent="0.2">
      <c r="A58" s="296"/>
      <c r="B58" s="1" t="s">
        <v>443</v>
      </c>
      <c r="C58" s="1" t="s">
        <v>444</v>
      </c>
      <c r="D58" s="1">
        <v>1</v>
      </c>
      <c r="E58" s="1" t="s">
        <v>146</v>
      </c>
      <c r="F58" s="1" t="s">
        <v>360</v>
      </c>
      <c r="G58" s="102">
        <v>50</v>
      </c>
      <c r="H58" s="1" t="s">
        <v>362</v>
      </c>
      <c r="I58" s="100">
        <v>0.3756944444444445</v>
      </c>
      <c r="J58" s="101"/>
      <c r="K58" s="101"/>
      <c r="L58" s="101"/>
      <c r="M58" s="101">
        <v>270</v>
      </c>
      <c r="N58" s="1"/>
      <c r="O58" s="1"/>
      <c r="P58" s="230" t="s">
        <v>444</v>
      </c>
      <c r="W58" s="1"/>
    </row>
    <row r="59" spans="1:23" x14ac:dyDescent="0.2">
      <c r="A59" s="296"/>
      <c r="B59" s="1" t="s">
        <v>357</v>
      </c>
      <c r="C59" s="1" t="s">
        <v>444</v>
      </c>
      <c r="D59" s="1">
        <v>1</v>
      </c>
      <c r="E59" s="1" t="s">
        <v>146</v>
      </c>
      <c r="F59" s="1" t="s">
        <v>431</v>
      </c>
      <c r="G59" s="102">
        <v>15</v>
      </c>
      <c r="H59" s="1" t="s">
        <v>362</v>
      </c>
      <c r="I59" s="100">
        <v>0.3756944444444445</v>
      </c>
      <c r="J59" s="101"/>
      <c r="K59" s="101"/>
      <c r="L59" s="101"/>
      <c r="M59" s="101">
        <v>200</v>
      </c>
      <c r="N59" s="1"/>
      <c r="O59" s="1"/>
      <c r="P59" s="230"/>
      <c r="W59" s="1"/>
    </row>
    <row r="60" spans="1:23" x14ac:dyDescent="0.2">
      <c r="A60" s="296"/>
      <c r="B60" s="1" t="s">
        <v>357</v>
      </c>
      <c r="C60" s="1" t="s">
        <v>369</v>
      </c>
      <c r="D60" s="1">
        <v>1</v>
      </c>
      <c r="E60" s="1" t="s">
        <v>170</v>
      </c>
      <c r="F60" s="1" t="s">
        <v>360</v>
      </c>
      <c r="G60" s="102">
        <v>10</v>
      </c>
      <c r="H60" s="1" t="s">
        <v>362</v>
      </c>
      <c r="I60" s="100">
        <v>0.3756944444444445</v>
      </c>
      <c r="J60" s="101"/>
      <c r="K60" s="101"/>
      <c r="L60" s="101"/>
      <c r="M60" s="101">
        <v>280</v>
      </c>
      <c r="N60" s="1"/>
      <c r="O60" s="1"/>
      <c r="P60" s="230" t="s">
        <v>445</v>
      </c>
      <c r="W60" s="1"/>
    </row>
    <row r="61" spans="1:23" x14ac:dyDescent="0.2">
      <c r="A61" s="296"/>
      <c r="B61" s="1" t="s">
        <v>357</v>
      </c>
      <c r="C61" s="1" t="s">
        <v>375</v>
      </c>
      <c r="D61" s="1">
        <v>2</v>
      </c>
      <c r="E61" s="1" t="s">
        <v>170</v>
      </c>
      <c r="F61" s="1" t="s">
        <v>360</v>
      </c>
      <c r="G61" s="102">
        <v>2</v>
      </c>
      <c r="H61" s="1" t="s">
        <v>362</v>
      </c>
      <c r="I61" s="107" t="s">
        <v>446</v>
      </c>
      <c r="J61" s="101"/>
      <c r="K61" s="101"/>
      <c r="L61" s="101"/>
      <c r="M61" s="101">
        <v>230</v>
      </c>
      <c r="N61" s="1"/>
      <c r="O61" s="1"/>
      <c r="P61" s="230"/>
      <c r="W61" s="1"/>
    </row>
    <row r="62" spans="1:23" x14ac:dyDescent="0.2">
      <c r="A62" s="298"/>
      <c r="B62" s="1" t="s">
        <v>357</v>
      </c>
      <c r="C62" s="1" t="s">
        <v>375</v>
      </c>
      <c r="D62" s="1">
        <v>1</v>
      </c>
      <c r="E62" s="1" t="s">
        <v>170</v>
      </c>
      <c r="F62" s="1" t="s">
        <v>360</v>
      </c>
      <c r="G62" s="102">
        <v>2</v>
      </c>
      <c r="H62" s="1" t="s">
        <v>362</v>
      </c>
      <c r="I62" s="107" t="s">
        <v>446</v>
      </c>
      <c r="J62" s="101"/>
      <c r="K62" s="101"/>
      <c r="L62" s="101"/>
      <c r="M62" s="101">
        <v>280</v>
      </c>
      <c r="N62" s="1"/>
      <c r="O62" s="1"/>
      <c r="P62" s="230"/>
      <c r="W62" s="1"/>
    </row>
    <row r="63" spans="1:23" x14ac:dyDescent="0.2">
      <c r="A63" s="296" t="s">
        <v>447</v>
      </c>
      <c r="B63" s="1" t="s">
        <v>357</v>
      </c>
      <c r="C63" s="101" t="s">
        <v>393</v>
      </c>
      <c r="D63" s="1">
        <v>1</v>
      </c>
      <c r="E63" s="1" t="s">
        <v>170</v>
      </c>
      <c r="F63" s="1" t="s">
        <v>360</v>
      </c>
      <c r="G63" s="102">
        <v>50</v>
      </c>
      <c r="H63" s="1" t="s">
        <v>362</v>
      </c>
      <c r="I63" s="104">
        <v>0.3347222222222222</v>
      </c>
      <c r="J63" s="101"/>
      <c r="K63" s="101"/>
      <c r="L63" s="101"/>
      <c r="M63" s="103" t="s">
        <v>448</v>
      </c>
      <c r="N63" s="1"/>
      <c r="O63" s="1"/>
      <c r="P63" s="211" t="s">
        <v>449</v>
      </c>
      <c r="W63" s="1"/>
    </row>
    <row r="64" spans="1:23" x14ac:dyDescent="0.2">
      <c r="A64" s="296"/>
      <c r="B64" s="1" t="s">
        <v>357</v>
      </c>
      <c r="C64" s="1" t="s">
        <v>396</v>
      </c>
      <c r="D64" s="1">
        <v>8</v>
      </c>
      <c r="E64" s="1" t="s">
        <v>170</v>
      </c>
      <c r="F64" s="1" t="s">
        <v>360</v>
      </c>
      <c r="G64" s="102">
        <v>5</v>
      </c>
      <c r="H64" s="1" t="s">
        <v>362</v>
      </c>
      <c r="I64" s="107" t="s">
        <v>428</v>
      </c>
      <c r="J64" s="101"/>
      <c r="K64" s="101"/>
      <c r="L64" s="101"/>
      <c r="M64" s="103" t="s">
        <v>450</v>
      </c>
      <c r="N64" s="1"/>
      <c r="O64" s="1"/>
      <c r="P64" s="1"/>
      <c r="W64" s="1"/>
    </row>
    <row r="65" spans="1:23" x14ac:dyDescent="0.2">
      <c r="A65" s="296"/>
      <c r="B65" s="1" t="s">
        <v>357</v>
      </c>
      <c r="C65" s="1" t="s">
        <v>372</v>
      </c>
      <c r="D65" s="1">
        <v>2</v>
      </c>
      <c r="E65" s="1" t="s">
        <v>170</v>
      </c>
      <c r="F65" s="1" t="s">
        <v>360</v>
      </c>
      <c r="G65" s="102">
        <v>15</v>
      </c>
      <c r="H65" s="1" t="s">
        <v>362</v>
      </c>
      <c r="I65" s="108" t="s">
        <v>451</v>
      </c>
      <c r="J65" s="101">
        <v>-34</v>
      </c>
      <c r="K65" s="101">
        <v>-7.5</v>
      </c>
      <c r="L65" s="101"/>
      <c r="M65" s="101">
        <v>360</v>
      </c>
      <c r="N65" s="1">
        <v>11.1</v>
      </c>
      <c r="O65" s="101">
        <v>0.73694999999999999</v>
      </c>
      <c r="P65" s="1"/>
      <c r="Q65" s="299"/>
      <c r="T65" s="297"/>
      <c r="W65" s="1"/>
    </row>
    <row r="66" spans="1:23" x14ac:dyDescent="0.2">
      <c r="A66" s="296"/>
      <c r="B66" s="1" t="s">
        <v>357</v>
      </c>
      <c r="C66" s="1" t="s">
        <v>380</v>
      </c>
      <c r="D66" s="1">
        <v>7</v>
      </c>
      <c r="E66" s="1" t="s">
        <v>146</v>
      </c>
      <c r="F66" s="1" t="s">
        <v>360</v>
      </c>
      <c r="G66" s="102" t="s">
        <v>439</v>
      </c>
      <c r="H66" s="1" t="s">
        <v>362</v>
      </c>
      <c r="I66" s="107" t="s">
        <v>428</v>
      </c>
      <c r="J66" s="101"/>
      <c r="K66" s="101"/>
      <c r="L66" s="101"/>
      <c r="M66" s="103" t="s">
        <v>452</v>
      </c>
      <c r="N66" s="1"/>
      <c r="O66" s="1"/>
      <c r="P66" s="211" t="s">
        <v>453</v>
      </c>
    </row>
    <row r="67" spans="1:23" x14ac:dyDescent="0.2">
      <c r="A67" s="296"/>
      <c r="B67" s="1" t="s">
        <v>357</v>
      </c>
      <c r="C67" s="1" t="s">
        <v>369</v>
      </c>
      <c r="D67" s="1">
        <v>6</v>
      </c>
      <c r="E67" s="1" t="s">
        <v>454</v>
      </c>
      <c r="F67" s="1" t="s">
        <v>360</v>
      </c>
      <c r="G67" s="102">
        <v>5</v>
      </c>
      <c r="H67" s="1" t="s">
        <v>362</v>
      </c>
      <c r="I67" s="100">
        <v>0.3756944444444445</v>
      </c>
      <c r="J67" s="109" t="s">
        <v>455</v>
      </c>
      <c r="K67" s="101"/>
      <c r="L67" s="101"/>
      <c r="M67" s="101">
        <v>363</v>
      </c>
      <c r="N67" s="102"/>
      <c r="O67" s="1"/>
      <c r="P67" s="230" t="s">
        <v>445</v>
      </c>
      <c r="W67" s="1"/>
    </row>
    <row r="68" spans="1:23" x14ac:dyDescent="0.2">
      <c r="A68" s="296"/>
      <c r="B68" s="1" t="s">
        <v>357</v>
      </c>
      <c r="C68" s="1" t="s">
        <v>375</v>
      </c>
      <c r="D68" s="1">
        <v>5</v>
      </c>
      <c r="E68" s="1" t="s">
        <v>170</v>
      </c>
      <c r="F68" s="1" t="s">
        <v>360</v>
      </c>
      <c r="G68" s="102">
        <v>5</v>
      </c>
      <c r="H68" s="1" t="s">
        <v>362</v>
      </c>
      <c r="I68" s="107" t="s">
        <v>442</v>
      </c>
      <c r="J68" s="101"/>
      <c r="K68" s="101"/>
      <c r="L68" s="101"/>
      <c r="M68" s="101">
        <v>360</v>
      </c>
      <c r="N68" s="1"/>
      <c r="O68" s="1"/>
      <c r="P68" s="230"/>
      <c r="W68" s="1"/>
    </row>
    <row r="69" spans="1:23" ht="13.5" thickBot="1" x14ac:dyDescent="0.25">
      <c r="A69" s="300"/>
      <c r="B69" s="8" t="s">
        <v>357</v>
      </c>
      <c r="C69" s="8" t="s">
        <v>372</v>
      </c>
      <c r="D69" s="8">
        <v>1</v>
      </c>
      <c r="E69" s="8" t="s">
        <v>170</v>
      </c>
      <c r="F69" s="8" t="s">
        <v>431</v>
      </c>
      <c r="G69" s="110">
        <v>30</v>
      </c>
      <c r="H69" s="8" t="s">
        <v>362</v>
      </c>
      <c r="I69" s="111">
        <v>0.25277777777777777</v>
      </c>
      <c r="J69" s="112"/>
      <c r="K69" s="112"/>
      <c r="L69" s="112"/>
      <c r="M69" s="113" t="s">
        <v>456</v>
      </c>
      <c r="N69" s="8"/>
      <c r="O69" s="8"/>
      <c r="P69" s="68" t="s">
        <v>457</v>
      </c>
      <c r="W69" s="1"/>
    </row>
    <row r="70" spans="1:23" ht="13.5" thickTop="1" x14ac:dyDescent="0.2">
      <c r="A70" s="101" t="s">
        <v>460</v>
      </c>
      <c r="U70" s="299"/>
      <c r="V70" s="301"/>
      <c r="W70" s="1"/>
    </row>
    <row r="71" spans="1:23" x14ac:dyDescent="0.2">
      <c r="C71" s="179"/>
      <c r="U71" s="297"/>
      <c r="V71" s="302"/>
      <c r="W71" s="1"/>
    </row>
    <row r="72" spans="1:23" x14ac:dyDescent="0.2">
      <c r="U72" s="297"/>
      <c r="V72" s="297"/>
    </row>
    <row r="73" spans="1:23" x14ac:dyDescent="0.2">
      <c r="V73" s="301"/>
    </row>
  </sheetData>
  <autoFilter ref="B1:B76" xr:uid="{00000000-0009-0000-0000-000009000000}"/>
  <mergeCells count="24">
    <mergeCell ref="P58:P59"/>
    <mergeCell ref="P60:P62"/>
    <mergeCell ref="P67:P68"/>
    <mergeCell ref="P28:P31"/>
    <mergeCell ref="P32:P35"/>
    <mergeCell ref="P36:P40"/>
    <mergeCell ref="P41:P42"/>
    <mergeCell ref="P43:P44"/>
    <mergeCell ref="P45:P46"/>
    <mergeCell ref="P47:P48"/>
    <mergeCell ref="P49:P53"/>
    <mergeCell ref="P54:P57"/>
    <mergeCell ref="P11:P15"/>
    <mergeCell ref="P16:P17"/>
    <mergeCell ref="P18:P21"/>
    <mergeCell ref="P22:P27"/>
    <mergeCell ref="Q3:R3"/>
    <mergeCell ref="P5:P10"/>
    <mergeCell ref="A5:A22"/>
    <mergeCell ref="A32:A44"/>
    <mergeCell ref="A23:A31"/>
    <mergeCell ref="A63:A69"/>
    <mergeCell ref="A45:A51"/>
    <mergeCell ref="A52:A62"/>
  </mergeCells>
  <pageMargins left="0.7" right="0.7" top="0.75" bottom="0.75" header="0.3" footer="0.3"/>
  <pageSetup paperSize="9" scale="4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5"/>
  <sheetViews>
    <sheetView zoomScale="115" zoomScaleNormal="115" workbookViewId="0">
      <selection activeCell="A3" sqref="A3"/>
    </sheetView>
  </sheetViews>
  <sheetFormatPr baseColWidth="10" defaultColWidth="9.140625" defaultRowHeight="15" x14ac:dyDescent="0.25"/>
  <cols>
    <col min="1" max="1" width="17.5703125" customWidth="1"/>
    <col min="2" max="2" width="16.140625" style="37" customWidth="1"/>
    <col min="3" max="5" width="10.7109375" style="37" customWidth="1"/>
    <col min="6" max="7" width="10.7109375" style="44" customWidth="1"/>
    <col min="8" max="9" width="10.7109375" style="37" customWidth="1"/>
    <col min="10" max="10" width="10.7109375" style="45" customWidth="1"/>
    <col min="11" max="13" width="10.7109375" style="44" customWidth="1"/>
    <col min="14" max="14" width="10.7109375" style="45" customWidth="1"/>
    <col min="15" max="15" width="10.7109375" style="44" customWidth="1"/>
    <col min="16" max="16" width="10.7109375" style="45" customWidth="1"/>
    <col min="17" max="17" width="10.7109375" style="44" customWidth="1"/>
    <col min="18" max="18" width="10.7109375" style="37" customWidth="1"/>
    <col min="19" max="20" width="10.7109375" style="44" customWidth="1"/>
    <col min="21" max="21" width="10.7109375" style="37" customWidth="1"/>
    <col min="22" max="23" width="10.7109375" style="46" customWidth="1"/>
    <col min="24" max="29" width="10.7109375" style="37" customWidth="1"/>
    <col min="30" max="30" width="15.28515625" style="45" customWidth="1"/>
    <col min="31" max="32" width="10.7109375" style="44" customWidth="1"/>
    <col min="33" max="33" width="10.7109375" style="37" customWidth="1"/>
  </cols>
  <sheetData>
    <row r="1" spans="1:33" ht="23.25" customHeight="1" x14ac:dyDescent="0.25">
      <c r="A1" s="234" t="s">
        <v>465</v>
      </c>
      <c r="B1" s="174"/>
      <c r="C1" s="174"/>
      <c r="D1" s="174"/>
      <c r="E1" s="174"/>
      <c r="F1" s="175"/>
      <c r="G1" s="175"/>
      <c r="H1" s="174"/>
      <c r="I1" s="174"/>
      <c r="J1" s="176"/>
      <c r="K1" s="175"/>
      <c r="L1" s="175"/>
      <c r="M1" s="175"/>
      <c r="N1" s="176"/>
      <c r="O1" s="175"/>
      <c r="P1" s="176"/>
      <c r="Q1" s="175"/>
      <c r="R1" s="174"/>
      <c r="S1" s="175"/>
    </row>
    <row r="2" spans="1:33" ht="15.75" thickBot="1" x14ac:dyDescent="0.3">
      <c r="A2" s="67"/>
      <c r="B2" s="181"/>
      <c r="C2" s="68"/>
      <c r="D2" s="68"/>
      <c r="E2" s="68"/>
      <c r="F2" s="69"/>
      <c r="G2" s="69"/>
      <c r="H2" s="219" t="s">
        <v>77</v>
      </c>
      <c r="I2" s="219"/>
      <c r="J2" s="219"/>
      <c r="K2" s="219"/>
      <c r="L2" s="70"/>
      <c r="M2" s="70"/>
      <c r="N2" s="219" t="s">
        <v>78</v>
      </c>
      <c r="O2" s="219"/>
      <c r="P2" s="219"/>
      <c r="Q2" s="219"/>
      <c r="R2" s="219"/>
      <c r="S2" s="69"/>
      <c r="T2" s="69"/>
      <c r="U2" s="68"/>
      <c r="V2" s="71"/>
      <c r="W2" s="71"/>
      <c r="X2" s="72" t="s">
        <v>79</v>
      </c>
      <c r="Y2" s="68"/>
      <c r="Z2" s="68"/>
      <c r="AA2" s="68"/>
      <c r="AB2" s="68"/>
      <c r="AC2" s="68"/>
      <c r="AD2" s="73"/>
      <c r="AE2" s="69"/>
      <c r="AF2" s="69"/>
      <c r="AG2" s="68"/>
    </row>
    <row r="3" spans="1:33" ht="18" thickTop="1" thickBot="1" x14ac:dyDescent="0.3">
      <c r="A3" s="56" t="s">
        <v>80</v>
      </c>
      <c r="B3" s="210" t="s">
        <v>81</v>
      </c>
      <c r="C3" s="210" t="s">
        <v>82</v>
      </c>
      <c r="D3" s="58" t="s">
        <v>83</v>
      </c>
      <c r="E3" s="58" t="s">
        <v>84</v>
      </c>
      <c r="F3" s="59" t="s">
        <v>85</v>
      </c>
      <c r="G3" s="60" t="s">
        <v>86</v>
      </c>
      <c r="H3" s="57" t="s">
        <v>87</v>
      </c>
      <c r="I3" s="58" t="s">
        <v>86</v>
      </c>
      <c r="J3" s="61" t="s">
        <v>88</v>
      </c>
      <c r="K3" s="60" t="s">
        <v>86</v>
      </c>
      <c r="L3" s="62" t="s">
        <v>89</v>
      </c>
      <c r="M3" s="60" t="s">
        <v>86</v>
      </c>
      <c r="N3" s="63" t="s">
        <v>90</v>
      </c>
      <c r="O3" s="59" t="s">
        <v>86</v>
      </c>
      <c r="P3" s="61" t="s">
        <v>91</v>
      </c>
      <c r="Q3" s="59" t="s">
        <v>86</v>
      </c>
      <c r="R3" s="64" t="s">
        <v>92</v>
      </c>
      <c r="S3" s="62" t="s">
        <v>93</v>
      </c>
      <c r="T3" s="60" t="s">
        <v>86</v>
      </c>
      <c r="U3" s="57" t="s">
        <v>88</v>
      </c>
      <c r="V3" s="65" t="s">
        <v>94</v>
      </c>
      <c r="W3" s="65" t="s">
        <v>95</v>
      </c>
      <c r="X3" s="58" t="s">
        <v>91</v>
      </c>
      <c r="Y3" s="58" t="s">
        <v>94</v>
      </c>
      <c r="Z3" s="58" t="s">
        <v>95</v>
      </c>
      <c r="AA3" s="58" t="s">
        <v>90</v>
      </c>
      <c r="AB3" s="58" t="s">
        <v>94</v>
      </c>
      <c r="AC3" s="64" t="s">
        <v>95</v>
      </c>
      <c r="AD3" s="66" t="s">
        <v>93</v>
      </c>
      <c r="AE3" s="59" t="s">
        <v>94</v>
      </c>
      <c r="AF3" s="59" t="s">
        <v>95</v>
      </c>
      <c r="AG3" s="64" t="s">
        <v>96</v>
      </c>
    </row>
    <row r="4" spans="1:33" ht="29.25" customHeight="1" x14ac:dyDescent="0.25">
      <c r="A4" s="209" t="s">
        <v>97</v>
      </c>
      <c r="B4" s="208">
        <v>1.52804654922377E+267</v>
      </c>
      <c r="C4" s="115">
        <v>647.57193747241195</v>
      </c>
      <c r="D4" s="115">
        <v>142.82473813686349</v>
      </c>
      <c r="E4" s="115">
        <v>1.9713040492219001</v>
      </c>
      <c r="F4" s="115">
        <v>-2.778532929418486</v>
      </c>
      <c r="G4" s="116">
        <v>-66.180715421003782</v>
      </c>
      <c r="H4" s="117">
        <v>101.5901699132969</v>
      </c>
      <c r="I4" s="118">
        <v>3.754430037515907</v>
      </c>
      <c r="J4" s="118">
        <v>5.3025414925211997E-2</v>
      </c>
      <c r="K4" s="119">
        <v>11.041026591841129</v>
      </c>
      <c r="L4" s="114">
        <v>0.4059041969220023</v>
      </c>
      <c r="M4" s="116">
        <v>8.3152209848660572</v>
      </c>
      <c r="N4" s="114">
        <v>7.0330383655538661E-2</v>
      </c>
      <c r="O4" s="115">
        <v>10.93300984104661</v>
      </c>
      <c r="P4" s="115">
        <v>1.0530261911923839E-2</v>
      </c>
      <c r="Q4" s="115">
        <v>3.8326630703774329</v>
      </c>
      <c r="R4" s="116">
        <v>3.6211359441360329E-2</v>
      </c>
      <c r="S4" s="114">
        <v>1.028889685540013E-2</v>
      </c>
      <c r="T4" s="116">
        <v>7.2392801676830896</v>
      </c>
      <c r="U4" s="120">
        <v>267.84428297149742</v>
      </c>
      <c r="V4" s="121">
        <v>443.82503073020081</v>
      </c>
      <c r="W4" s="121">
        <v>490.05263782062377</v>
      </c>
      <c r="X4" s="121">
        <v>67.498743047959167</v>
      </c>
      <c r="Y4" s="121">
        <v>5.145863932240986</v>
      </c>
      <c r="Z4" s="121">
        <v>5.3370865277207766</v>
      </c>
      <c r="AA4" s="121">
        <v>67.558370068469443</v>
      </c>
      <c r="AB4" s="121">
        <v>14.502313176363369</v>
      </c>
      <c r="AC4" s="122">
        <v>16.22880385306982</v>
      </c>
      <c r="AD4" s="114">
        <v>206.59198048879551</v>
      </c>
      <c r="AE4" s="115">
        <v>29.764664714552922</v>
      </c>
      <c r="AF4" s="115">
        <v>477.25511722113362</v>
      </c>
      <c r="AG4" s="116">
        <f t="shared" ref="AG4:AG33" si="0">100*(AA4/X4)</f>
        <v>100.08833797166847</v>
      </c>
    </row>
    <row r="5" spans="1:33" ht="29.25" customHeight="1" x14ac:dyDescent="0.25">
      <c r="A5" s="91" t="s">
        <v>98</v>
      </c>
      <c r="B5" s="208">
        <v>-4.8373802434723299E+266</v>
      </c>
      <c r="C5" s="121">
        <v>1371.5272120021709</v>
      </c>
      <c r="D5" s="121">
        <v>304.03300490701952</v>
      </c>
      <c r="E5" s="121">
        <v>0.96218820721314136</v>
      </c>
      <c r="F5" s="121">
        <v>5.1064542113238351</v>
      </c>
      <c r="G5" s="122">
        <v>177.10120762331809</v>
      </c>
      <c r="H5" s="123">
        <v>97.383302454455986</v>
      </c>
      <c r="I5" s="124">
        <v>4.8252022755284889</v>
      </c>
      <c r="J5" s="124">
        <v>5.5700514110560179E-2</v>
      </c>
      <c r="K5" s="125">
        <v>12.014978964460569</v>
      </c>
      <c r="L5" s="120">
        <v>0.16203978621584261</v>
      </c>
      <c r="M5" s="122">
        <v>12.729394227537471</v>
      </c>
      <c r="N5" s="120">
        <v>7.9383113669552682E-2</v>
      </c>
      <c r="O5" s="121">
        <v>11.923028841562971</v>
      </c>
      <c r="P5" s="121">
        <v>1.0741111415811E-2</v>
      </c>
      <c r="Q5" s="121">
        <v>4.4895056248572054</v>
      </c>
      <c r="R5" s="122">
        <v>-0.12508067355505839</v>
      </c>
      <c r="S5" s="120">
        <v>7.9628989812568669E-3</v>
      </c>
      <c r="T5" s="122">
        <v>12.73517872302779</v>
      </c>
      <c r="U5" s="120">
        <v>277.82326232613792</v>
      </c>
      <c r="V5" s="121">
        <v>492.64296276850109</v>
      </c>
      <c r="W5" s="121">
        <v>536.2954450757054</v>
      </c>
      <c r="X5" s="121">
        <v>68.857023840732552</v>
      </c>
      <c r="Y5" s="121">
        <v>6.1503565134378322</v>
      </c>
      <c r="Z5" s="121">
        <v>6.3176993332149847</v>
      </c>
      <c r="AA5" s="121">
        <v>76.760260517229725</v>
      </c>
      <c r="AB5" s="121">
        <v>17.56189226114077</v>
      </c>
      <c r="AC5" s="122">
        <v>19.33479901504203</v>
      </c>
      <c r="AD5" s="120">
        <v>160.09607973713651</v>
      </c>
      <c r="AE5" s="121">
        <v>40.61519302244016</v>
      </c>
      <c r="AF5" s="121">
        <v>384.50376012267139</v>
      </c>
      <c r="AG5" s="122">
        <f t="shared" si="0"/>
        <v>111.47774945193316</v>
      </c>
    </row>
    <row r="6" spans="1:33" ht="29.25" customHeight="1" x14ac:dyDescent="0.25">
      <c r="A6" s="91" t="s">
        <v>99</v>
      </c>
      <c r="B6" s="205">
        <v>-22.78417511247309</v>
      </c>
      <c r="C6" s="121">
        <v>1187.760301769119</v>
      </c>
      <c r="D6" s="121">
        <v>237.90532120636459</v>
      </c>
      <c r="E6" s="121">
        <v>1.0176335243480541</v>
      </c>
      <c r="F6" s="121">
        <v>46.647303685585833</v>
      </c>
      <c r="G6" s="122">
        <v>55.710557834035107</v>
      </c>
      <c r="H6" s="123">
        <v>92.428289685597647</v>
      </c>
      <c r="I6" s="124">
        <v>2.509606795945412</v>
      </c>
      <c r="J6" s="124">
        <v>4.9857081508203317E-2</v>
      </c>
      <c r="K6" s="125">
        <v>9.712969642653885</v>
      </c>
      <c r="L6" s="120">
        <v>0.18130077172088929</v>
      </c>
      <c r="M6" s="122">
        <v>9.9406214598178249</v>
      </c>
      <c r="N6" s="120">
        <v>7.7263789889267701E-2</v>
      </c>
      <c r="O6" s="121">
        <v>9.1920596968094781</v>
      </c>
      <c r="P6" s="121">
        <v>1.094486698534175E-2</v>
      </c>
      <c r="Q6" s="121">
        <v>2.5097561885043498</v>
      </c>
      <c r="R6" s="122">
        <v>-1.073843803733057E-2</v>
      </c>
      <c r="S6" s="120">
        <v>7.7640762768247367E-3</v>
      </c>
      <c r="T6" s="122">
        <v>10.66036079312776</v>
      </c>
      <c r="U6" s="120" t="s">
        <v>100</v>
      </c>
      <c r="V6" s="121" t="s">
        <v>100</v>
      </c>
      <c r="W6" s="121" t="s">
        <v>100</v>
      </c>
      <c r="X6" s="121">
        <v>70.159708077870349</v>
      </c>
      <c r="Y6" s="121">
        <v>3.5014552859376789</v>
      </c>
      <c r="Z6" s="121">
        <v>3.7979028218235431</v>
      </c>
      <c r="AA6" s="121">
        <v>74.464302402436559</v>
      </c>
      <c r="AB6" s="121">
        <v>13.20809634841201</v>
      </c>
      <c r="AC6" s="122">
        <v>15.38536498002769</v>
      </c>
      <c r="AD6" s="120">
        <v>155.97662745650709</v>
      </c>
      <c r="AE6" s="121">
        <v>33.123443819840588</v>
      </c>
      <c r="AF6" s="121">
        <v>366.69186484840787</v>
      </c>
      <c r="AG6" s="122">
        <f t="shared" si="0"/>
        <v>106.13542222808073</v>
      </c>
    </row>
    <row r="7" spans="1:33" ht="29.25" customHeight="1" x14ac:dyDescent="0.25">
      <c r="A7" s="91" t="s">
        <v>101</v>
      </c>
      <c r="B7" s="208">
        <v>2.8827055057488998E+267</v>
      </c>
      <c r="C7" s="121">
        <v>1971.7662658800371</v>
      </c>
      <c r="D7" s="121">
        <v>423.89759284516651</v>
      </c>
      <c r="E7" s="121">
        <v>0.99464033264899776</v>
      </c>
      <c r="F7" s="121">
        <v>-0.42193386404455968</v>
      </c>
      <c r="G7" s="122">
        <v>-3488.442384282861</v>
      </c>
      <c r="H7" s="123">
        <v>94.066378740820909</v>
      </c>
      <c r="I7" s="124">
        <v>4.3649456896901047</v>
      </c>
      <c r="J7" s="124">
        <v>4.6743435906551702E-2</v>
      </c>
      <c r="K7" s="125">
        <v>12.660606222137011</v>
      </c>
      <c r="L7" s="120">
        <v>0.18387580083367611</v>
      </c>
      <c r="M7" s="122">
        <v>15.86592310100799</v>
      </c>
      <c r="N7" s="120">
        <v>6.721363199511321E-2</v>
      </c>
      <c r="O7" s="121">
        <v>10.527231147409079</v>
      </c>
      <c r="P7" s="121">
        <v>1.1001238717983331E-2</v>
      </c>
      <c r="Q7" s="121">
        <v>3.9640896471575648</v>
      </c>
      <c r="R7" s="122">
        <v>-6.7450075915601607E-2</v>
      </c>
      <c r="S7" s="120">
        <v>1.9394355271241819E-2</v>
      </c>
      <c r="T7" s="122">
        <v>11.619433450610449</v>
      </c>
      <c r="U7" s="120" t="s">
        <v>100</v>
      </c>
      <c r="V7" s="121">
        <v>877.57245731672015</v>
      </c>
      <c r="W7" s="121">
        <v>947.89036614439829</v>
      </c>
      <c r="X7" s="121">
        <v>70.519286868689349</v>
      </c>
      <c r="Y7" s="121">
        <v>5.5619149174290197</v>
      </c>
      <c r="Z7" s="121">
        <v>5.7553110292106986</v>
      </c>
      <c r="AA7" s="121">
        <v>65.605819283590989</v>
      </c>
      <c r="AB7" s="121">
        <v>13.48287036148343</v>
      </c>
      <c r="AC7" s="122">
        <v>15.20674425670382</v>
      </c>
      <c r="AD7" s="120">
        <v>387.26775651373339</v>
      </c>
      <c r="AE7" s="121">
        <v>89.007425610327758</v>
      </c>
      <c r="AF7" s="121">
        <v>913.50470251417755</v>
      </c>
      <c r="AG7" s="122">
        <f t="shared" si="0"/>
        <v>93.032448563685151</v>
      </c>
    </row>
    <row r="8" spans="1:33" ht="29.25" customHeight="1" x14ac:dyDescent="0.25">
      <c r="A8" s="91" t="s">
        <v>102</v>
      </c>
      <c r="B8" s="208">
        <v>-3.9853582000066697E+265</v>
      </c>
      <c r="C8" s="121">
        <v>1049.0295326834701</v>
      </c>
      <c r="D8" s="121">
        <v>214.32196831677061</v>
      </c>
      <c r="E8" s="121">
        <v>1.601523962748989</v>
      </c>
      <c r="F8" s="121">
        <v>8.5372143462400967</v>
      </c>
      <c r="G8" s="122">
        <v>80.161114509808414</v>
      </c>
      <c r="H8" s="123">
        <v>94.772225391324085</v>
      </c>
      <c r="I8" s="124">
        <v>4.0495035047940533</v>
      </c>
      <c r="J8" s="124">
        <v>4.8944321320144722E-2</v>
      </c>
      <c r="K8" s="125">
        <v>9.871501520536885</v>
      </c>
      <c r="L8" s="120">
        <v>0.25040555065776648</v>
      </c>
      <c r="M8" s="122">
        <v>8.0882809487033356</v>
      </c>
      <c r="N8" s="120">
        <v>7.839861448646146E-2</v>
      </c>
      <c r="O8" s="121">
        <v>10.54994769097584</v>
      </c>
      <c r="P8" s="121">
        <v>1.1081433882152851E-2</v>
      </c>
      <c r="Q8" s="121">
        <v>3.645494391064418</v>
      </c>
      <c r="R8" s="122">
        <v>0.1108799489938931</v>
      </c>
      <c r="S8" s="120">
        <v>4.1525100221382746E-3</v>
      </c>
      <c r="T8" s="122">
        <v>10.07656929304266</v>
      </c>
      <c r="U8" s="120">
        <v>88.212792860231801</v>
      </c>
      <c r="V8" s="121">
        <v>508.89743974796079</v>
      </c>
      <c r="W8" s="121">
        <v>574.43813195185407</v>
      </c>
      <c r="X8" s="121">
        <v>72.346065132769212</v>
      </c>
      <c r="Y8" s="121">
        <v>5.7382526581144173</v>
      </c>
      <c r="Z8" s="121">
        <v>5.9734419721138492</v>
      </c>
      <c r="AA8" s="121">
        <v>75.37056462772027</v>
      </c>
      <c r="AB8" s="121">
        <v>15.428322288573399</v>
      </c>
      <c r="AC8" s="122">
        <v>17.39300484080929</v>
      </c>
      <c r="AD8" s="120">
        <v>83.682407125226078</v>
      </c>
      <c r="AE8" s="121">
        <v>16.817181523049872</v>
      </c>
      <c r="AF8" s="121">
        <v>200.27738356172469</v>
      </c>
      <c r="AG8" s="122">
        <f t="shared" si="0"/>
        <v>104.18059985626103</v>
      </c>
    </row>
    <row r="9" spans="1:33" ht="29.25" customHeight="1" x14ac:dyDescent="0.25">
      <c r="A9" s="91" t="s">
        <v>103</v>
      </c>
      <c r="B9" s="208">
        <v>7.7901268271853099E+266</v>
      </c>
      <c r="C9" s="121">
        <v>1188.4747630212801</v>
      </c>
      <c r="D9" s="121">
        <v>243.17432394430821</v>
      </c>
      <c r="E9" s="121">
        <v>2.576742554897276</v>
      </c>
      <c r="F9" s="121">
        <v>16.841026075612159</v>
      </c>
      <c r="G9" s="122">
        <v>288.46032764321308</v>
      </c>
      <c r="H9" s="123">
        <v>91.284390360211603</v>
      </c>
      <c r="I9" s="124">
        <v>2.9378008246382961</v>
      </c>
      <c r="J9" s="124">
        <v>5.5471859367705489E-2</v>
      </c>
      <c r="K9" s="125">
        <v>8.9169155638387831</v>
      </c>
      <c r="L9" s="120">
        <v>0.32222479841202689</v>
      </c>
      <c r="M9" s="122">
        <v>8.4712253599890754</v>
      </c>
      <c r="N9" s="120">
        <v>7.828832320933346E-2</v>
      </c>
      <c r="O9" s="121">
        <v>6.9077494006587132</v>
      </c>
      <c r="P9" s="121">
        <v>1.134025567426376E-2</v>
      </c>
      <c r="Q9" s="121">
        <v>2.7200219976836189</v>
      </c>
      <c r="R9" s="122">
        <v>-0.2559775269205638</v>
      </c>
      <c r="S9" s="120">
        <v>6.2598238634459036E-3</v>
      </c>
      <c r="T9" s="122">
        <v>8.8906006452420652</v>
      </c>
      <c r="U9" s="120">
        <v>58.660684288794528</v>
      </c>
      <c r="V9" s="121">
        <v>466.84863377752521</v>
      </c>
      <c r="W9" s="121">
        <v>539.61061312333004</v>
      </c>
      <c r="X9" s="121">
        <v>72.679392856542918</v>
      </c>
      <c r="Y9" s="121">
        <v>3.9317969087086868</v>
      </c>
      <c r="Z9" s="121">
        <v>4.2168964616131319</v>
      </c>
      <c r="AA9" s="121">
        <v>75.971077272947667</v>
      </c>
      <c r="AB9" s="121">
        <v>10.21332639079623</v>
      </c>
      <c r="AC9" s="122">
        <v>13.04700127762845</v>
      </c>
      <c r="AD9" s="120">
        <v>125.99490465748291</v>
      </c>
      <c r="AE9" s="121">
        <v>22.320460867541041</v>
      </c>
      <c r="AF9" s="121">
        <v>305.44056022030009</v>
      </c>
      <c r="AG9" s="122">
        <f t="shared" si="0"/>
        <v>104.52904776310115</v>
      </c>
    </row>
    <row r="10" spans="1:33" ht="29.25" customHeight="1" x14ac:dyDescent="0.25">
      <c r="A10" s="91" t="s">
        <v>104</v>
      </c>
      <c r="B10" s="208">
        <v>3.6275587328344031E+266</v>
      </c>
      <c r="C10" s="121">
        <v>741.69275892348628</v>
      </c>
      <c r="D10" s="121">
        <v>148.972329299058</v>
      </c>
      <c r="E10" s="121">
        <v>2.2183543874760239</v>
      </c>
      <c r="F10" s="121">
        <v>-635.67113690357223</v>
      </c>
      <c r="G10" s="122">
        <v>-121.4144287675676</v>
      </c>
      <c r="H10" s="123">
        <v>92.276603298935157</v>
      </c>
      <c r="I10" s="124">
        <v>4.0797309310283776</v>
      </c>
      <c r="J10" s="124">
        <v>4.637817210785769E-2</v>
      </c>
      <c r="K10" s="125">
        <v>13.174527089182019</v>
      </c>
      <c r="L10" s="120">
        <v>0.39000593221095509</v>
      </c>
      <c r="M10" s="122">
        <v>8.8218059319552893</v>
      </c>
      <c r="N10" s="120">
        <v>7.6198866639991189E-2</v>
      </c>
      <c r="O10" s="121">
        <v>11.89906143778984</v>
      </c>
      <c r="P10" s="121">
        <v>1.142530356075949E-2</v>
      </c>
      <c r="Q10" s="121">
        <v>4.2629717629956367</v>
      </c>
      <c r="R10" s="122">
        <v>0.1382402094935474</v>
      </c>
      <c r="S10" s="120">
        <v>4.6383299621611954E-3</v>
      </c>
      <c r="T10" s="122">
        <v>8.0659723302740112</v>
      </c>
      <c r="U10" s="120" t="s">
        <v>100</v>
      </c>
      <c r="V10" s="121" t="s">
        <v>100</v>
      </c>
      <c r="W10" s="121" t="s">
        <v>100</v>
      </c>
      <c r="X10" s="121">
        <v>73.203278527624391</v>
      </c>
      <c r="Y10" s="121">
        <v>6.2079571370355371</v>
      </c>
      <c r="Z10" s="121">
        <v>6.3950113472823729</v>
      </c>
      <c r="AA10" s="121">
        <v>73.064049402588452</v>
      </c>
      <c r="AB10" s="121">
        <v>17.004990005308748</v>
      </c>
      <c r="AC10" s="122">
        <v>18.728321178758812</v>
      </c>
      <c r="AD10" s="120">
        <v>93.475421281441982</v>
      </c>
      <c r="AE10" s="121">
        <v>15.043521110330801</v>
      </c>
      <c r="AF10" s="121">
        <v>223.7908601626086</v>
      </c>
      <c r="AG10" s="122">
        <f t="shared" si="0"/>
        <v>99.809804795855698</v>
      </c>
    </row>
    <row r="11" spans="1:33" ht="29.25" customHeight="1" x14ac:dyDescent="0.25">
      <c r="A11" s="91" t="s">
        <v>105</v>
      </c>
      <c r="B11" s="208">
        <v>5.428118532107893E+262</v>
      </c>
      <c r="C11" s="121">
        <v>1136.3225993595131</v>
      </c>
      <c r="D11" s="121">
        <v>225.81132667946599</v>
      </c>
      <c r="E11" s="121">
        <v>0.99175152400989541</v>
      </c>
      <c r="F11" s="121">
        <v>8.3479231944840766</v>
      </c>
      <c r="G11" s="122">
        <v>139.7927529350186</v>
      </c>
      <c r="H11" s="123">
        <v>92.794040315115865</v>
      </c>
      <c r="I11" s="124">
        <v>4.4723535972492359</v>
      </c>
      <c r="J11" s="124">
        <v>5.5532761057718469E-2</v>
      </c>
      <c r="K11" s="125">
        <v>9.019618441309353</v>
      </c>
      <c r="L11" s="120">
        <v>0.134982638965332</v>
      </c>
      <c r="M11" s="122">
        <v>13.111050477113981</v>
      </c>
      <c r="N11" s="120">
        <v>8.3971587596618102E-2</v>
      </c>
      <c r="O11" s="121">
        <v>8.3040377239792154</v>
      </c>
      <c r="P11" s="121">
        <v>1.155136896090699E-2</v>
      </c>
      <c r="Q11" s="121">
        <v>4.4091478676151574</v>
      </c>
      <c r="R11" s="122">
        <v>0.1288234145223929</v>
      </c>
      <c r="S11" s="120">
        <v>1.0481730040492141E-2</v>
      </c>
      <c r="T11" s="122">
        <v>11.63431928027472</v>
      </c>
      <c r="U11" s="120">
        <v>202.65822625474649</v>
      </c>
      <c r="V11" s="121">
        <v>515.04257870331855</v>
      </c>
      <c r="W11" s="121">
        <v>593.61975153617243</v>
      </c>
      <c r="X11" s="121">
        <v>74.007931289949425</v>
      </c>
      <c r="Y11" s="121">
        <v>6.4821510269852567</v>
      </c>
      <c r="Z11" s="121">
        <v>6.6649420678127784</v>
      </c>
      <c r="AA11" s="121">
        <v>81.095739469952136</v>
      </c>
      <c r="AB11" s="121">
        <v>13.060147168227321</v>
      </c>
      <c r="AC11" s="122">
        <v>15.65722434488991</v>
      </c>
      <c r="AD11" s="120">
        <v>210.21360276242021</v>
      </c>
      <c r="AE11" s="121">
        <v>48.69760737710218</v>
      </c>
      <c r="AF11" s="121">
        <v>504.41326611555229</v>
      </c>
      <c r="AG11" s="122">
        <f t="shared" si="0"/>
        <v>109.5770926932601</v>
      </c>
    </row>
    <row r="12" spans="1:33" ht="29.25" customHeight="1" x14ac:dyDescent="0.25">
      <c r="A12" s="91" t="s">
        <v>106</v>
      </c>
      <c r="B12" s="208">
        <v>-7.3642066666488404E+267</v>
      </c>
      <c r="C12" s="121">
        <v>1246.7516607575819</v>
      </c>
      <c r="D12" s="121">
        <v>247.3294611623067</v>
      </c>
      <c r="E12" s="121">
        <v>1.288049594863226</v>
      </c>
      <c r="F12" s="121">
        <v>-2.8504256631172309</v>
      </c>
      <c r="G12" s="122">
        <v>-225.82831478501359</v>
      </c>
      <c r="H12" s="123">
        <v>87.579128688739743</v>
      </c>
      <c r="I12" s="124">
        <v>2.5205356200730229</v>
      </c>
      <c r="J12" s="124">
        <v>4.4402081884206322E-2</v>
      </c>
      <c r="K12" s="125">
        <v>11.385412399473809</v>
      </c>
      <c r="L12" s="120">
        <v>0.28096942205592751</v>
      </c>
      <c r="M12" s="122">
        <v>28.425513000838521</v>
      </c>
      <c r="N12" s="120">
        <v>6.9717474146950217E-2</v>
      </c>
      <c r="O12" s="121">
        <v>11.05325359578805</v>
      </c>
      <c r="P12" s="121">
        <v>1.16407377423179E-2</v>
      </c>
      <c r="Q12" s="121">
        <v>2.725330232474676</v>
      </c>
      <c r="R12" s="122">
        <v>-3.5698587717648042E-2</v>
      </c>
      <c r="S12" s="120">
        <v>5.0829918305685612E-3</v>
      </c>
      <c r="T12" s="122">
        <v>11.56597190374643</v>
      </c>
      <c r="U12" s="120" t="s">
        <v>100</v>
      </c>
      <c r="V12" s="121" t="s">
        <v>100</v>
      </c>
      <c r="W12" s="121" t="s">
        <v>100</v>
      </c>
      <c r="X12" s="121">
        <v>74.593033239770364</v>
      </c>
      <c r="Y12" s="121">
        <v>4.0423893575864236</v>
      </c>
      <c r="Z12" s="121">
        <v>4.3343663394459941</v>
      </c>
      <c r="AA12" s="121">
        <v>71.643794018266249</v>
      </c>
      <c r="AB12" s="121">
        <v>16.51388866576421</v>
      </c>
      <c r="AC12" s="122">
        <v>18.438930539360619</v>
      </c>
      <c r="AD12" s="120">
        <v>102.3196466892405</v>
      </c>
      <c r="AE12" s="121">
        <v>23.616181814717759</v>
      </c>
      <c r="AF12" s="121">
        <v>244.71172558364421</v>
      </c>
      <c r="AG12" s="122">
        <f t="shared" si="0"/>
        <v>96.046226982050541</v>
      </c>
    </row>
    <row r="13" spans="1:33" ht="29.25" customHeight="1" x14ac:dyDescent="0.25">
      <c r="A13" s="91" t="s">
        <v>107</v>
      </c>
      <c r="B13" s="208">
        <v>9.1879898956460365E+266</v>
      </c>
      <c r="C13" s="121">
        <v>624.01401497397126</v>
      </c>
      <c r="D13" s="121">
        <v>123.6634750112168</v>
      </c>
      <c r="E13" s="121">
        <v>1.778832681409857</v>
      </c>
      <c r="F13" s="121">
        <v>-5.002958271081015</v>
      </c>
      <c r="G13" s="122">
        <v>-42.8631103635607</v>
      </c>
      <c r="H13" s="123">
        <v>92.509634281966328</v>
      </c>
      <c r="I13" s="124">
        <v>6.2056340744236893</v>
      </c>
      <c r="J13" s="124">
        <v>5.1307666294074648E-2</v>
      </c>
      <c r="K13" s="125">
        <v>15.448475259011641</v>
      </c>
      <c r="L13" s="120">
        <v>0.10896162214101229</v>
      </c>
      <c r="M13" s="122">
        <v>50.904693350996958</v>
      </c>
      <c r="N13" s="120">
        <v>8.336086353593343E-2</v>
      </c>
      <c r="O13" s="121">
        <v>16.07720420727242</v>
      </c>
      <c r="P13" s="121">
        <v>1.1676652165046869E-2</v>
      </c>
      <c r="Q13" s="121">
        <v>4.8443916783456888</v>
      </c>
      <c r="R13" s="122">
        <v>0.28808042157383917</v>
      </c>
      <c r="S13" s="120">
        <v>3.6227708178120863E-2</v>
      </c>
      <c r="T13" s="122">
        <v>38.828402639359737</v>
      </c>
      <c r="U13" s="120" t="s">
        <v>100</v>
      </c>
      <c r="V13" s="121" t="s">
        <v>100</v>
      </c>
      <c r="W13" s="121" t="s">
        <v>100</v>
      </c>
      <c r="X13" s="121">
        <v>74.795163809270534</v>
      </c>
      <c r="Y13" s="121">
        <v>7.2098678896479322</v>
      </c>
      <c r="Z13" s="121">
        <v>7.3786656921522553</v>
      </c>
      <c r="AA13" s="121">
        <v>78.301925590464506</v>
      </c>
      <c r="AB13" s="121">
        <v>24.035719028314318</v>
      </c>
      <c r="AC13" s="122">
        <v>25.398935184804049</v>
      </c>
      <c r="AD13" s="120">
        <v>645.80170751129083</v>
      </c>
      <c r="AE13" s="121">
        <v>533.60633015363544</v>
      </c>
      <c r="AF13" s="121">
        <v>1685.4039805481721</v>
      </c>
      <c r="AG13" s="122">
        <f t="shared" si="0"/>
        <v>104.68848733340073</v>
      </c>
    </row>
    <row r="14" spans="1:33" ht="29.25" customHeight="1" x14ac:dyDescent="0.25">
      <c r="A14" s="91" t="s">
        <v>108</v>
      </c>
      <c r="B14" s="208">
        <v>-5.2958263146597276E+267</v>
      </c>
      <c r="C14" s="121">
        <v>1162.62956489919</v>
      </c>
      <c r="D14" s="121">
        <v>226.5465519748943</v>
      </c>
      <c r="E14" s="121">
        <v>2.4257671740170519</v>
      </c>
      <c r="F14" s="121">
        <v>10.437163466987039</v>
      </c>
      <c r="G14" s="122">
        <v>56.20422979203849</v>
      </c>
      <c r="H14" s="123">
        <v>86.898422434626383</v>
      </c>
      <c r="I14" s="124">
        <v>2.4133203343345309</v>
      </c>
      <c r="J14" s="124">
        <v>4.2859790241669617E-2</v>
      </c>
      <c r="K14" s="125">
        <v>10.06803998717222</v>
      </c>
      <c r="L14" s="120">
        <v>0.3016274410296047</v>
      </c>
      <c r="M14" s="122">
        <v>7.148861698839875</v>
      </c>
      <c r="N14" s="120">
        <v>6.998691493201252E-2</v>
      </c>
      <c r="O14" s="121">
        <v>9.138967648539003</v>
      </c>
      <c r="P14" s="121">
        <v>1.1836398797921361E-2</v>
      </c>
      <c r="Q14" s="121">
        <v>2.2517376941502421</v>
      </c>
      <c r="R14" s="122">
        <v>0.21761339245726671</v>
      </c>
      <c r="S14" s="120">
        <v>7.2603290584883308E-3</v>
      </c>
      <c r="T14" s="122">
        <v>9.2765161647933603</v>
      </c>
      <c r="U14" s="120" t="s">
        <v>100</v>
      </c>
      <c r="V14" s="121" t="s">
        <v>100</v>
      </c>
      <c r="W14" s="121" t="s">
        <v>100</v>
      </c>
      <c r="X14" s="121">
        <v>75.842657986599235</v>
      </c>
      <c r="Y14" s="121">
        <v>3.3964090706282062</v>
      </c>
      <c r="Z14" s="121">
        <v>3.75036063409441</v>
      </c>
      <c r="AA14" s="121">
        <v>67.74597301531125</v>
      </c>
      <c r="AB14" s="121">
        <v>12.11923295886653</v>
      </c>
      <c r="AC14" s="122">
        <v>14.138541889415301</v>
      </c>
      <c r="AD14" s="120">
        <v>145.98340285783269</v>
      </c>
      <c r="AE14" s="121">
        <v>26.936475776886311</v>
      </c>
      <c r="AF14" s="121">
        <v>354.80310983911448</v>
      </c>
      <c r="AG14" s="122">
        <f t="shared" si="0"/>
        <v>89.324365487403398</v>
      </c>
    </row>
    <row r="15" spans="1:33" ht="29.25" customHeight="1" x14ac:dyDescent="0.25">
      <c r="A15" s="91" t="s">
        <v>109</v>
      </c>
      <c r="B15" s="208">
        <v>1.1274934591338621E+266</v>
      </c>
      <c r="C15" s="121">
        <v>1250.6105818814001</v>
      </c>
      <c r="D15" s="121">
        <v>247.47935139817969</v>
      </c>
      <c r="E15" s="121">
        <v>2.1339238577083992</v>
      </c>
      <c r="F15" s="121">
        <v>-15.27612060096847</v>
      </c>
      <c r="G15" s="122">
        <v>-46.22274221197128</v>
      </c>
      <c r="H15" s="123">
        <v>87.120444320351581</v>
      </c>
      <c r="I15" s="124">
        <v>3.68867412318559</v>
      </c>
      <c r="J15" s="124">
        <v>5.7184881178026441E-2</v>
      </c>
      <c r="K15" s="125">
        <v>15.85283329211253</v>
      </c>
      <c r="L15" s="120">
        <v>0.36583238704929838</v>
      </c>
      <c r="M15" s="122">
        <v>8.4188876458818225</v>
      </c>
      <c r="N15" s="120">
        <v>8.6794421850462669E-2</v>
      </c>
      <c r="O15" s="121">
        <v>13.94604427067765</v>
      </c>
      <c r="P15" s="121">
        <v>1.186680655940847E-2</v>
      </c>
      <c r="Q15" s="121">
        <v>3.3356617386630392</v>
      </c>
      <c r="R15" s="122">
        <v>-0.39259236212266768</v>
      </c>
      <c r="S15" s="120">
        <v>7.200348568686521E-2</v>
      </c>
      <c r="T15" s="122">
        <v>10.049925389770509</v>
      </c>
      <c r="U15" s="120" t="s">
        <v>100</v>
      </c>
      <c r="V15" s="121" t="s">
        <v>100</v>
      </c>
      <c r="W15" s="121" t="s">
        <v>100</v>
      </c>
      <c r="X15" s="121">
        <v>76.034689966574405</v>
      </c>
      <c r="Y15" s="121">
        <v>5.0452591078956974</v>
      </c>
      <c r="Z15" s="121">
        <v>5.2913453554518073</v>
      </c>
      <c r="AA15" s="121">
        <v>82.836138561503489</v>
      </c>
      <c r="AB15" s="121">
        <v>22.385208780161548</v>
      </c>
      <c r="AC15" s="122">
        <v>24.057822586887461</v>
      </c>
      <c r="AD15" s="120">
        <v>1392.932780695226</v>
      </c>
      <c r="AE15" s="121">
        <v>272.49912034577011</v>
      </c>
      <c r="AF15" s="121">
        <v>3123.6076989680209</v>
      </c>
      <c r="AG15" s="122">
        <f t="shared" si="0"/>
        <v>108.94519146184336</v>
      </c>
    </row>
    <row r="16" spans="1:33" ht="29.25" customHeight="1" x14ac:dyDescent="0.25">
      <c r="A16" s="91" t="s">
        <v>110</v>
      </c>
      <c r="B16" s="205">
        <v>63.807184688161882</v>
      </c>
      <c r="C16" s="121">
        <v>1355.1599825319461</v>
      </c>
      <c r="D16" s="121">
        <v>254.84381912049909</v>
      </c>
      <c r="E16" s="121">
        <v>1.6222427433995941</v>
      </c>
      <c r="F16" s="121">
        <v>5.1748005825544103</v>
      </c>
      <c r="G16" s="122">
        <v>129.6496472443402</v>
      </c>
      <c r="H16" s="123">
        <v>87.368955787271346</v>
      </c>
      <c r="I16" s="124">
        <v>3.37071554420737</v>
      </c>
      <c r="J16" s="124">
        <v>5.195313374675093E-2</v>
      </c>
      <c r="K16" s="125">
        <v>9.606543747233049</v>
      </c>
      <c r="L16" s="120">
        <v>0.22979369551820761</v>
      </c>
      <c r="M16" s="122">
        <v>7.4496694234403611</v>
      </c>
      <c r="N16" s="120">
        <v>8.3523255695071463E-2</v>
      </c>
      <c r="O16" s="121">
        <v>8.5117236996594432</v>
      </c>
      <c r="P16" s="121">
        <v>1.204106502013135E-2</v>
      </c>
      <c r="Q16" s="121">
        <v>3.525127510888483</v>
      </c>
      <c r="R16" s="122">
        <v>-2.5601476359457219E-2</v>
      </c>
      <c r="S16" s="120">
        <v>3.689053977614115E-3</v>
      </c>
      <c r="T16" s="122">
        <v>9.2557603441313141</v>
      </c>
      <c r="U16" s="120">
        <v>37.805526530559028</v>
      </c>
      <c r="V16" s="121">
        <v>422.63734714117101</v>
      </c>
      <c r="W16" s="121">
        <v>479.9395041835669</v>
      </c>
      <c r="X16" s="121">
        <v>77.13373547759214</v>
      </c>
      <c r="Y16" s="121">
        <v>5.4024951375542791</v>
      </c>
      <c r="Z16" s="121">
        <v>5.6389983799656127</v>
      </c>
      <c r="AA16" s="121">
        <v>80.516237658911635</v>
      </c>
      <c r="AB16" s="121">
        <v>13.28763069611766</v>
      </c>
      <c r="AC16" s="122">
        <v>15.812720375405419</v>
      </c>
      <c r="AD16" s="120">
        <v>74.376652994638931</v>
      </c>
      <c r="AE16" s="121">
        <v>13.72853364613329</v>
      </c>
      <c r="AF16" s="121">
        <v>178.44667173506519</v>
      </c>
      <c r="AG16" s="122">
        <f t="shared" si="0"/>
        <v>104.38524357776259</v>
      </c>
    </row>
    <row r="17" spans="1:33" ht="29.25" customHeight="1" x14ac:dyDescent="0.25">
      <c r="A17" s="49" t="s">
        <v>111</v>
      </c>
      <c r="B17" s="205">
        <v>-5.3702062634482353</v>
      </c>
      <c r="C17" s="121">
        <v>10167.932846963909</v>
      </c>
      <c r="D17" s="121">
        <v>772.05603542103222</v>
      </c>
      <c r="E17" s="121">
        <v>1.0025025582836109</v>
      </c>
      <c r="F17" s="121">
        <v>-12.768017060540499</v>
      </c>
      <c r="G17" s="122">
        <v>-384.24692364379553</v>
      </c>
      <c r="H17" s="120">
        <v>33.401453847917018</v>
      </c>
      <c r="I17" s="121">
        <v>1.528734675123973</v>
      </c>
      <c r="J17" s="121">
        <v>5.1009739709373302E-2</v>
      </c>
      <c r="K17" s="122">
        <v>3.68381693209068</v>
      </c>
      <c r="L17" s="120">
        <v>0.13618157529449171</v>
      </c>
      <c r="M17" s="122">
        <v>5.9327120643896736</v>
      </c>
      <c r="N17" s="120">
        <v>0.2133746320806687</v>
      </c>
      <c r="O17" s="121">
        <v>3.6783762036277912</v>
      </c>
      <c r="P17" s="121">
        <v>3.0171276483175781E-2</v>
      </c>
      <c r="Q17" s="121">
        <v>1.534590569373816</v>
      </c>
      <c r="R17" s="122">
        <v>0.25460216808180208</v>
      </c>
      <c r="S17" s="120">
        <v>1.040787333730229E-2</v>
      </c>
      <c r="T17" s="122">
        <v>8.0227529313381023</v>
      </c>
      <c r="U17" s="120">
        <v>165.3440001404955</v>
      </c>
      <c r="V17" s="121">
        <v>175.06983597866031</v>
      </c>
      <c r="W17" s="121">
        <v>301.63984328314189</v>
      </c>
      <c r="X17" s="121">
        <v>191.5986746025703</v>
      </c>
      <c r="Y17" s="121">
        <v>5.7931235538642438</v>
      </c>
      <c r="Z17" s="121">
        <v>7.0287147211185959</v>
      </c>
      <c r="AA17" s="121">
        <v>195.68211118629731</v>
      </c>
      <c r="AB17" s="121">
        <v>13.10199446683286</v>
      </c>
      <c r="AC17" s="122">
        <v>23.540908239173511</v>
      </c>
      <c r="AD17" s="120">
        <v>209.0520102342872</v>
      </c>
      <c r="AE17" s="121">
        <v>33.334943563252587</v>
      </c>
      <c r="AF17" s="121">
        <v>497.31618994693218</v>
      </c>
      <c r="AG17" s="122">
        <f t="shared" si="0"/>
        <v>102.13124469268757</v>
      </c>
    </row>
    <row r="18" spans="1:33" ht="29.25" customHeight="1" x14ac:dyDescent="0.25">
      <c r="A18" s="49" t="s">
        <v>112</v>
      </c>
      <c r="B18" s="205">
        <v>1.1701946280960309</v>
      </c>
      <c r="C18" s="121">
        <v>3297.490963996644</v>
      </c>
      <c r="D18" s="121">
        <v>202.34027241840641</v>
      </c>
      <c r="E18" s="121">
        <v>0.45297487947011528</v>
      </c>
      <c r="F18" s="121">
        <v>-11.94203505664415</v>
      </c>
      <c r="G18" s="122">
        <v>-119.83405081382629</v>
      </c>
      <c r="H18" s="120">
        <v>27.520333133201522</v>
      </c>
      <c r="I18" s="121">
        <v>2.593848886178364</v>
      </c>
      <c r="J18" s="121">
        <v>5.3236638709167193E-2</v>
      </c>
      <c r="K18" s="122">
        <v>4.8567791302586292</v>
      </c>
      <c r="L18" s="120">
        <v>8.6224626658421108E-2</v>
      </c>
      <c r="M18" s="122">
        <v>11.04519877218571</v>
      </c>
      <c r="N18" s="120">
        <v>0.27329176927684751</v>
      </c>
      <c r="O18" s="121">
        <v>5.3686284395486448</v>
      </c>
      <c r="P18" s="121">
        <v>3.7381749192271441E-2</v>
      </c>
      <c r="Q18" s="121">
        <v>2.588695834811785</v>
      </c>
      <c r="R18" s="122">
        <v>0.43689221042937021</v>
      </c>
      <c r="S18" s="120">
        <v>0.28717932487743442</v>
      </c>
      <c r="T18" s="122">
        <v>7.6787821155030107</v>
      </c>
      <c r="U18" s="120">
        <v>213.6913871607849</v>
      </c>
      <c r="V18" s="121">
        <v>236.4280839131207</v>
      </c>
      <c r="W18" s="121">
        <v>345.25596226262451</v>
      </c>
      <c r="X18" s="121">
        <v>236.46300105635621</v>
      </c>
      <c r="Y18" s="121">
        <v>12.00673737935135</v>
      </c>
      <c r="Z18" s="121">
        <v>12.96464501069649</v>
      </c>
      <c r="AA18" s="121">
        <v>248.12016330413601</v>
      </c>
      <c r="AB18" s="121">
        <v>24.946337517250338</v>
      </c>
      <c r="AC18" s="122">
        <v>35.683876906826399</v>
      </c>
      <c r="AD18" s="120">
        <v>4980.2878877045923</v>
      </c>
      <c r="AE18" s="121">
        <v>673.04485509248877</v>
      </c>
      <c r="AF18" s="121">
        <v>10406.722696641449</v>
      </c>
      <c r="AG18" s="122">
        <f t="shared" si="0"/>
        <v>104.92980389985051</v>
      </c>
    </row>
    <row r="19" spans="1:33" ht="29.25" customHeight="1" x14ac:dyDescent="0.25">
      <c r="A19" s="49" t="s">
        <v>113</v>
      </c>
      <c r="B19" s="205">
        <v>3.4811424371902482</v>
      </c>
      <c r="C19" s="121">
        <v>8212.7643582844958</v>
      </c>
      <c r="D19" s="121">
        <v>460.31516252925098</v>
      </c>
      <c r="E19" s="121">
        <v>0.61180778786080459</v>
      </c>
      <c r="F19" s="121">
        <v>114.21298888964991</v>
      </c>
      <c r="G19" s="122">
        <v>58.235953019318963</v>
      </c>
      <c r="H19" s="120">
        <v>24.687628908989861</v>
      </c>
      <c r="I19" s="121">
        <v>1.861585581167903</v>
      </c>
      <c r="J19" s="121">
        <v>5.0503180393388448E-2</v>
      </c>
      <c r="K19" s="122">
        <v>3.729193827138376</v>
      </c>
      <c r="L19" s="120">
        <v>9.5503708259629796E-2</v>
      </c>
      <c r="M19" s="122">
        <v>6.6554083358396028</v>
      </c>
      <c r="N19" s="120">
        <v>0.29372943665590268</v>
      </c>
      <c r="O19" s="121">
        <v>3.156321984321877</v>
      </c>
      <c r="P19" s="121">
        <v>4.0482933085698787E-2</v>
      </c>
      <c r="Q19" s="121">
        <v>1.6591241048827901</v>
      </c>
      <c r="R19" s="122">
        <v>0.33407441021800749</v>
      </c>
      <c r="S19" s="120">
        <v>1.6516106777042499E-2</v>
      </c>
      <c r="T19" s="122">
        <v>8.8399425735304309</v>
      </c>
      <c r="U19" s="120">
        <v>211.8534975334461</v>
      </c>
      <c r="V19" s="121">
        <v>154.7255665932862</v>
      </c>
      <c r="W19" s="121">
        <v>264.44978277172618</v>
      </c>
      <c r="X19" s="121">
        <v>255.78549365340371</v>
      </c>
      <c r="Y19" s="121">
        <v>8.3184421776988469</v>
      </c>
      <c r="Z19" s="121">
        <v>9.8565463570099165</v>
      </c>
      <c r="AA19" s="121">
        <v>260.70896559313201</v>
      </c>
      <c r="AB19" s="121">
        <v>14.56150412782052</v>
      </c>
      <c r="AC19" s="122">
        <v>29.219555530103371</v>
      </c>
      <c r="AD19" s="120">
        <v>330.47846645701532</v>
      </c>
      <c r="AE19" s="121">
        <v>57.826667122027722</v>
      </c>
      <c r="AF19" s="121">
        <v>785.94025877327056</v>
      </c>
      <c r="AG19" s="122">
        <f t="shared" si="0"/>
        <v>101.92484408298765</v>
      </c>
    </row>
    <row r="20" spans="1:33" ht="29.25" customHeight="1" x14ac:dyDescent="0.25">
      <c r="A20" s="49" t="s">
        <v>114</v>
      </c>
      <c r="B20" s="205">
        <v>3.992426504793372</v>
      </c>
      <c r="C20" s="121">
        <v>8848.1332019939928</v>
      </c>
      <c r="D20" s="121">
        <v>422.48537782694768</v>
      </c>
      <c r="E20" s="121">
        <v>1.9704905085241771</v>
      </c>
      <c r="F20" s="121">
        <v>-19.92029767776517</v>
      </c>
      <c r="G20" s="122">
        <v>-161.14230591630559</v>
      </c>
      <c r="H20" s="120">
        <v>21.682953894538269</v>
      </c>
      <c r="I20" s="121">
        <v>1.087879806164467</v>
      </c>
      <c r="J20" s="121">
        <v>5.2711001212229852E-2</v>
      </c>
      <c r="K20" s="122">
        <v>2.793515368305115</v>
      </c>
      <c r="L20" s="120">
        <v>0.21509271826576901</v>
      </c>
      <c r="M20" s="122">
        <v>3.415124835740305</v>
      </c>
      <c r="N20" s="120">
        <v>0.33658290604810182</v>
      </c>
      <c r="O20" s="121">
        <v>2.7470884898252681</v>
      </c>
      <c r="P20" s="121">
        <v>4.6396814434344097E-2</v>
      </c>
      <c r="Q20" s="121">
        <v>1.1060344380204119</v>
      </c>
      <c r="R20" s="122">
        <v>0.1595608597399773</v>
      </c>
      <c r="S20" s="120">
        <v>1.5891422316884968E-2</v>
      </c>
      <c r="T20" s="122">
        <v>5.2702222746183249</v>
      </c>
      <c r="U20" s="120">
        <v>254.28914365678989</v>
      </c>
      <c r="V20" s="121">
        <v>125.7483574528211</v>
      </c>
      <c r="W20" s="121">
        <v>264.46985748840149</v>
      </c>
      <c r="X20" s="121">
        <v>292.32329161573767</v>
      </c>
      <c r="Y20" s="121">
        <v>6.3182333869063827</v>
      </c>
      <c r="Z20" s="121">
        <v>8.7293798499101367</v>
      </c>
      <c r="AA20" s="121">
        <v>293.38401149719942</v>
      </c>
      <c r="AB20" s="121">
        <v>13.87873169830306</v>
      </c>
      <c r="AC20" s="122">
        <v>31.0185668154087</v>
      </c>
      <c r="AD20" s="120">
        <v>318.33388848119017</v>
      </c>
      <c r="AE20" s="121">
        <v>33.21160104670831</v>
      </c>
      <c r="AF20" s="121">
        <v>771.71635734735469</v>
      </c>
      <c r="AG20" s="122">
        <f t="shared" si="0"/>
        <v>100.36285848985858</v>
      </c>
    </row>
    <row r="21" spans="1:33" ht="29.25" customHeight="1" x14ac:dyDescent="0.25">
      <c r="A21" s="53" t="s">
        <v>115</v>
      </c>
      <c r="B21" s="206">
        <v>-1.190062563311264E+267</v>
      </c>
      <c r="C21" s="127">
        <v>983.46700782688129</v>
      </c>
      <c r="D21" s="127">
        <v>203.3992943005984</v>
      </c>
      <c r="E21" s="127">
        <v>0.86430308326342242</v>
      </c>
      <c r="F21" s="127">
        <v>-1.539714132671492</v>
      </c>
      <c r="G21" s="128">
        <v>-255.30955408388621</v>
      </c>
      <c r="H21" s="126">
        <v>93.390816515972006</v>
      </c>
      <c r="I21" s="127">
        <v>3.536245804633857</v>
      </c>
      <c r="J21" s="127">
        <v>3.9009019692922357E-2</v>
      </c>
      <c r="K21" s="128">
        <v>16.695846451545531</v>
      </c>
      <c r="L21" s="126">
        <v>7.6632919888650189E-2</v>
      </c>
      <c r="M21" s="128">
        <v>22.867661001292671</v>
      </c>
      <c r="N21" s="126">
        <v>5.8207048424821141E-2</v>
      </c>
      <c r="O21" s="127">
        <v>16.048104606575951</v>
      </c>
      <c r="P21" s="127">
        <v>1.12268386817622E-2</v>
      </c>
      <c r="Q21" s="127">
        <v>3.674892860579853</v>
      </c>
      <c r="R21" s="128">
        <v>1.5047522173225599E-2</v>
      </c>
      <c r="S21" s="126">
        <v>3.5177466367090661E-3</v>
      </c>
      <c r="T21" s="128">
        <v>22.41758924014653</v>
      </c>
      <c r="U21" s="126" t="s">
        <v>100</v>
      </c>
      <c r="V21" s="127">
        <v>764.01294168684399</v>
      </c>
      <c r="W21" s="127">
        <v>799.78785328387778</v>
      </c>
      <c r="X21" s="127">
        <v>71.949779735193374</v>
      </c>
      <c r="Y21" s="127">
        <v>5.2555899111039306</v>
      </c>
      <c r="Z21" s="127">
        <v>5.4676310429603499</v>
      </c>
      <c r="AA21" s="127">
        <v>56.005900483567373</v>
      </c>
      <c r="AB21" s="127">
        <v>17.723097145850382</v>
      </c>
      <c r="AC21" s="128">
        <v>18.731841055048609</v>
      </c>
      <c r="AD21" s="126">
        <v>70.74636123209234</v>
      </c>
      <c r="AE21" s="127">
        <v>31.711153709451779</v>
      </c>
      <c r="AF21" s="127">
        <v>172.03731142293199</v>
      </c>
      <c r="AG21" s="128">
        <f t="shared" si="0"/>
        <v>77.840266766199363</v>
      </c>
    </row>
    <row r="22" spans="1:33" ht="29.25" customHeight="1" x14ac:dyDescent="0.25">
      <c r="A22" s="53" t="s">
        <v>116</v>
      </c>
      <c r="B22" s="207">
        <v>2.899389153269293</v>
      </c>
      <c r="C22" s="127">
        <v>11839.175994730431</v>
      </c>
      <c r="D22" s="127">
        <v>542.57419676745803</v>
      </c>
      <c r="E22" s="127">
        <v>1.979444550796003</v>
      </c>
      <c r="F22" s="127">
        <v>300.22738804484987</v>
      </c>
      <c r="G22" s="128">
        <v>49.256672380575161</v>
      </c>
      <c r="H22" s="126">
        <v>20.847450199259409</v>
      </c>
      <c r="I22" s="127">
        <v>1.1286464710229669</v>
      </c>
      <c r="J22" s="127">
        <v>4.1994776918756388E-2</v>
      </c>
      <c r="K22" s="128">
        <v>3.7495101941691211</v>
      </c>
      <c r="L22" s="126">
        <v>0.22918807250796139</v>
      </c>
      <c r="M22" s="128">
        <v>2.5388054560279061</v>
      </c>
      <c r="N22" s="126">
        <v>0.27423451072160071</v>
      </c>
      <c r="O22" s="127">
        <v>3.3437921544351168</v>
      </c>
      <c r="P22" s="127">
        <v>4.8298890739002252E-2</v>
      </c>
      <c r="Q22" s="127">
        <v>1.1351908851932799</v>
      </c>
      <c r="R22" s="128">
        <v>4.55630068998574E-2</v>
      </c>
      <c r="S22" s="126">
        <v>7.1072222959428069E-2</v>
      </c>
      <c r="T22" s="128">
        <v>4.0315192811345506</v>
      </c>
      <c r="U22" s="126" t="s">
        <v>100</v>
      </c>
      <c r="V22" s="127">
        <v>206.96676287451351</v>
      </c>
      <c r="W22" s="127">
        <v>352.47457909042561</v>
      </c>
      <c r="X22" s="127">
        <v>304.02170727773358</v>
      </c>
      <c r="Y22" s="127">
        <v>6.7385023039751593</v>
      </c>
      <c r="Z22" s="127">
        <v>9.1958844310889774</v>
      </c>
      <c r="AA22" s="127">
        <v>247.8485440186391</v>
      </c>
      <c r="AB22" s="127">
        <v>15.834638945005111</v>
      </c>
      <c r="AC22" s="128">
        <v>30.443901822807309</v>
      </c>
      <c r="AD22" s="126">
        <v>1383.9323622504639</v>
      </c>
      <c r="AE22" s="127">
        <v>106.8902195402715</v>
      </c>
      <c r="AF22" s="127">
        <v>2723.139159709172</v>
      </c>
      <c r="AG22" s="128">
        <f t="shared" si="0"/>
        <v>81.523305108020296</v>
      </c>
    </row>
    <row r="23" spans="1:33" ht="29.25" customHeight="1" x14ac:dyDescent="0.25">
      <c r="A23" s="53" t="s">
        <v>117</v>
      </c>
      <c r="B23" s="206">
        <v>-1.9689479893010619E+267</v>
      </c>
      <c r="C23" s="127">
        <v>1044.6617156706591</v>
      </c>
      <c r="D23" s="127">
        <v>206.1260141119846</v>
      </c>
      <c r="E23" s="127">
        <v>1.4684644431559031</v>
      </c>
      <c r="F23" s="127">
        <v>-12.261533159409449</v>
      </c>
      <c r="G23" s="128">
        <v>-40.204371073550327</v>
      </c>
      <c r="H23" s="126">
        <v>91.138261245745085</v>
      </c>
      <c r="I23" s="127">
        <v>3.3468408846323068</v>
      </c>
      <c r="J23" s="127">
        <v>3.6193035630332167E-2</v>
      </c>
      <c r="K23" s="128">
        <v>15.27562077997352</v>
      </c>
      <c r="L23" s="126">
        <v>0.18854238578874341</v>
      </c>
      <c r="M23" s="128">
        <v>13.21570145302657</v>
      </c>
      <c r="N23" s="126">
        <v>6.6103442492884384E-2</v>
      </c>
      <c r="O23" s="127">
        <v>14.47368874125611</v>
      </c>
      <c r="P23" s="127">
        <v>1.153369779007654E-2</v>
      </c>
      <c r="Q23" s="127">
        <v>3.420600435520551</v>
      </c>
      <c r="R23" s="128">
        <v>-2.397526382937458E-2</v>
      </c>
      <c r="S23" s="126">
        <v>4.7883880724043058E-3</v>
      </c>
      <c r="T23" s="128">
        <v>13.101231932249011</v>
      </c>
      <c r="U23" s="126" t="s">
        <v>100</v>
      </c>
      <c r="V23" s="127" t="s">
        <v>100</v>
      </c>
      <c r="W23" s="127" t="s">
        <v>100</v>
      </c>
      <c r="X23" s="127">
        <v>73.903937116250262</v>
      </c>
      <c r="Y23" s="127">
        <v>5.0250084048184132</v>
      </c>
      <c r="Z23" s="127">
        <v>5.2583079153346066</v>
      </c>
      <c r="AA23" s="127">
        <v>63.231165748432979</v>
      </c>
      <c r="AB23" s="127">
        <v>17.964438801075161</v>
      </c>
      <c r="AC23" s="128">
        <v>19.213770706662778</v>
      </c>
      <c r="AD23" s="126">
        <v>96.380087323034388</v>
      </c>
      <c r="AE23" s="127">
        <v>25.20362762922673</v>
      </c>
      <c r="AF23" s="127">
        <v>231.9939554342713</v>
      </c>
      <c r="AG23" s="128">
        <f t="shared" si="0"/>
        <v>85.558588913836758</v>
      </c>
    </row>
    <row r="24" spans="1:33" ht="29.25" customHeight="1" x14ac:dyDescent="0.25">
      <c r="A24" s="53" t="s">
        <v>118</v>
      </c>
      <c r="B24" s="207">
        <v>1.5655763088934189</v>
      </c>
      <c r="C24" s="127">
        <v>33517.021672397568</v>
      </c>
      <c r="D24" s="127">
        <v>1813.553636532527</v>
      </c>
      <c r="E24" s="127">
        <v>2.8126189075222792</v>
      </c>
      <c r="F24" s="127">
        <v>-873.2785243861972</v>
      </c>
      <c r="G24" s="128">
        <v>-39.587769227155988</v>
      </c>
      <c r="H24" s="126">
        <v>23.40582023909014</v>
      </c>
      <c r="I24" s="127">
        <v>3.3046197177636092</v>
      </c>
      <c r="J24" s="127">
        <v>4.4981840379088568E-2</v>
      </c>
      <c r="K24" s="128">
        <v>3.145684061756465</v>
      </c>
      <c r="L24" s="126">
        <v>0.33972355944070959</v>
      </c>
      <c r="M24" s="128">
        <v>3.9428882145744919</v>
      </c>
      <c r="N24" s="126">
        <v>0.2646826570692683</v>
      </c>
      <c r="O24" s="127">
        <v>4.5931514192385849</v>
      </c>
      <c r="P24" s="127">
        <v>4.3794453940141122E-2</v>
      </c>
      <c r="Q24" s="127">
        <v>3.5193898230113638</v>
      </c>
      <c r="R24" s="128">
        <v>0.90209071145552899</v>
      </c>
      <c r="S24" s="126">
        <v>3.2973131311481392E-2</v>
      </c>
      <c r="T24" s="128">
        <v>6.5099654171289876</v>
      </c>
      <c r="U24" s="126" t="s">
        <v>100</v>
      </c>
      <c r="V24" s="127" t="s">
        <v>100</v>
      </c>
      <c r="W24" s="127" t="s">
        <v>100</v>
      </c>
      <c r="X24" s="127">
        <v>276.03894294118243</v>
      </c>
      <c r="Y24" s="127">
        <v>18.88868185823398</v>
      </c>
      <c r="Z24" s="127">
        <v>19.71811082197577</v>
      </c>
      <c r="AA24" s="127">
        <v>236.68006575393741</v>
      </c>
      <c r="AB24" s="127">
        <v>18.939509641917599</v>
      </c>
      <c r="AC24" s="128">
        <v>29.51904854125306</v>
      </c>
      <c r="AD24" s="126">
        <v>654.01889829896265</v>
      </c>
      <c r="AE24" s="127">
        <v>83.588026349354166</v>
      </c>
      <c r="AF24" s="127">
        <v>1576.2031281445279</v>
      </c>
      <c r="AG24" s="128">
        <f t="shared" si="0"/>
        <v>85.741549084387174</v>
      </c>
    </row>
    <row r="25" spans="1:33" ht="29.25" customHeight="1" x14ac:dyDescent="0.25">
      <c r="A25" s="53" t="s">
        <v>119</v>
      </c>
      <c r="B25" s="206">
        <v>2.4286828275052399E+262</v>
      </c>
      <c r="C25" s="127">
        <v>2740.7530843495401</v>
      </c>
      <c r="D25" s="127">
        <v>215.0455301360609</v>
      </c>
      <c r="E25" s="127">
        <v>1.4244781668134341</v>
      </c>
      <c r="F25" s="127">
        <v>35.54257558348786</v>
      </c>
      <c r="G25" s="128">
        <v>91.792994015412503</v>
      </c>
      <c r="H25" s="126">
        <v>34.889471719090331</v>
      </c>
      <c r="I25" s="127">
        <v>2.1980477169850681</v>
      </c>
      <c r="J25" s="127">
        <v>5.8039099964256192E-2</v>
      </c>
      <c r="K25" s="128">
        <v>6.5306573508079513</v>
      </c>
      <c r="L25" s="126">
        <v>0.2301438102310859</v>
      </c>
      <c r="M25" s="128">
        <v>5.8146285355114111</v>
      </c>
      <c r="N25" s="126">
        <v>0.23151718165179799</v>
      </c>
      <c r="O25" s="127">
        <v>6.2390896142709424</v>
      </c>
      <c r="P25" s="127">
        <v>2.910667899584762E-2</v>
      </c>
      <c r="Q25" s="127">
        <v>2.189484171266189</v>
      </c>
      <c r="R25" s="128">
        <v>6.5393241003356792E-2</v>
      </c>
      <c r="S25" s="126">
        <v>1.121777315387547E-2</v>
      </c>
      <c r="T25" s="128">
        <v>8.3160474944837794</v>
      </c>
      <c r="U25" s="126">
        <v>372.11926778225723</v>
      </c>
      <c r="V25" s="127">
        <v>323.21541469742908</v>
      </c>
      <c r="W25" s="127">
        <v>412.2025431779827</v>
      </c>
      <c r="X25" s="127">
        <v>184.91532939545101</v>
      </c>
      <c r="Y25" s="127">
        <v>7.9818339714490332</v>
      </c>
      <c r="Z25" s="127">
        <v>8.8591555114476588</v>
      </c>
      <c r="AA25" s="127">
        <v>209.19621146563259</v>
      </c>
      <c r="AB25" s="127">
        <v>23.979360381793281</v>
      </c>
      <c r="AC25" s="128">
        <v>31.94394268753587</v>
      </c>
      <c r="AD25" s="126">
        <v>225.19947742094689</v>
      </c>
      <c r="AE25" s="127">
        <v>37.209497385109572</v>
      </c>
      <c r="AF25" s="127">
        <v>534.85046129006332</v>
      </c>
      <c r="AG25" s="128">
        <f t="shared" si="0"/>
        <v>113.13081081463811</v>
      </c>
    </row>
    <row r="26" spans="1:33" ht="29.25" customHeight="1" x14ac:dyDescent="0.25">
      <c r="A26" s="53" t="s">
        <v>120</v>
      </c>
      <c r="B26" s="207">
        <v>20.609121881759609</v>
      </c>
      <c r="C26" s="127">
        <v>1904.113912298259</v>
      </c>
      <c r="D26" s="127">
        <v>378.66372480835332</v>
      </c>
      <c r="E26" s="127">
        <v>1.1295534752132541</v>
      </c>
      <c r="F26" s="127">
        <v>-20.06950919418491</v>
      </c>
      <c r="G26" s="128">
        <v>-53.846423431088439</v>
      </c>
      <c r="H26" s="126">
        <v>86.331308865345378</v>
      </c>
      <c r="I26" s="127">
        <v>3.208868509831877</v>
      </c>
      <c r="J26" s="127">
        <v>5.4691711557180833E-2</v>
      </c>
      <c r="K26" s="128">
        <v>8.705574639305695</v>
      </c>
      <c r="L26" s="126">
        <v>0.14846784480426009</v>
      </c>
      <c r="M26" s="128">
        <v>8.0259325350347659</v>
      </c>
      <c r="N26" s="126">
        <v>8.9813091749187987E-2</v>
      </c>
      <c r="O26" s="127">
        <v>8.8256309813371221</v>
      </c>
      <c r="P26" s="127">
        <v>1.191226837525735E-2</v>
      </c>
      <c r="Q26" s="127">
        <v>3.1609699539397891</v>
      </c>
      <c r="R26" s="128">
        <v>0.18756793741371031</v>
      </c>
      <c r="S26" s="126">
        <v>5.6034465710362736E-3</v>
      </c>
      <c r="T26" s="128">
        <v>9.7573922214190318</v>
      </c>
      <c r="U26" s="126">
        <v>127.3539921488097</v>
      </c>
      <c r="V26" s="127">
        <v>422.64286393428341</v>
      </c>
      <c r="W26" s="127">
        <v>491.52297221273028</v>
      </c>
      <c r="X26" s="127">
        <v>76.325145846485796</v>
      </c>
      <c r="Y26" s="127">
        <v>4.7957061236035052</v>
      </c>
      <c r="Z26" s="127">
        <v>5.0554666628463361</v>
      </c>
      <c r="AA26" s="127">
        <v>86.589796494943954</v>
      </c>
      <c r="AB26" s="127">
        <v>14.586998424154761</v>
      </c>
      <c r="AC26" s="128">
        <v>17.179762365598211</v>
      </c>
      <c r="AD26" s="126">
        <v>112.8584548597382</v>
      </c>
      <c r="AE26" s="127">
        <v>21.959107396743288</v>
      </c>
      <c r="AF26" s="127">
        <v>271.66841526553469</v>
      </c>
      <c r="AG26" s="128">
        <f t="shared" si="0"/>
        <v>113.44858307785437</v>
      </c>
    </row>
    <row r="27" spans="1:33" ht="29.25" customHeight="1" x14ac:dyDescent="0.25">
      <c r="A27" s="53" t="s">
        <v>121</v>
      </c>
      <c r="B27" s="207">
        <v>39.70183124246649</v>
      </c>
      <c r="C27" s="127">
        <v>933.30636437918679</v>
      </c>
      <c r="D27" s="127">
        <v>210.00820441242951</v>
      </c>
      <c r="E27" s="127">
        <v>1.6468119253142639</v>
      </c>
      <c r="F27" s="127">
        <v>-11.02835924385438</v>
      </c>
      <c r="G27" s="128">
        <v>-110.5106848251194</v>
      </c>
      <c r="H27" s="126">
        <v>97.507166954742999</v>
      </c>
      <c r="I27" s="127">
        <v>6.1677705924728654</v>
      </c>
      <c r="J27" s="127">
        <v>5.9119801774375542E-2</v>
      </c>
      <c r="K27" s="128">
        <v>8.992957236134286</v>
      </c>
      <c r="L27" s="126">
        <v>0.3960599487781028</v>
      </c>
      <c r="M27" s="128">
        <v>10.9319434945642</v>
      </c>
      <c r="N27" s="126">
        <v>8.6392430831726361E-2</v>
      </c>
      <c r="O27" s="127">
        <v>8.7006257255067734</v>
      </c>
      <c r="P27" s="127">
        <v>1.0754472085409989E-2</v>
      </c>
      <c r="Q27" s="127">
        <v>6.0003490545551266</v>
      </c>
      <c r="R27" s="128">
        <v>0.2056953107030341</v>
      </c>
      <c r="S27" s="126">
        <v>5.5408957980168351E-2</v>
      </c>
      <c r="T27" s="128">
        <v>11.46670515315048</v>
      </c>
      <c r="U27" s="126">
        <v>389.05965840780419</v>
      </c>
      <c r="V27" s="127">
        <v>447.79456043770239</v>
      </c>
      <c r="W27" s="127">
        <v>516.49122185850638</v>
      </c>
      <c r="X27" s="127">
        <v>68.940571241475553</v>
      </c>
      <c r="Y27" s="127">
        <v>8.2278076026955169</v>
      </c>
      <c r="Z27" s="127">
        <v>8.3538777423380353</v>
      </c>
      <c r="AA27" s="127">
        <v>83.821854649641836</v>
      </c>
      <c r="AB27" s="127">
        <v>14.0303937695125</v>
      </c>
      <c r="AC27" s="128">
        <v>16.59086679095423</v>
      </c>
      <c r="AD27" s="126">
        <v>1085.312383033624</v>
      </c>
      <c r="AE27" s="127">
        <v>240.98631722965649</v>
      </c>
      <c r="AF27" s="127">
        <v>2475.1406559322809</v>
      </c>
      <c r="AG27" s="128">
        <f t="shared" si="0"/>
        <v>121.58566884518866</v>
      </c>
    </row>
    <row r="28" spans="1:33" ht="29.25" customHeight="1" x14ac:dyDescent="0.25">
      <c r="A28" s="53" t="s">
        <v>122</v>
      </c>
      <c r="B28" s="207">
        <v>-60.296106290308281</v>
      </c>
      <c r="C28" s="127">
        <v>793.53364666866241</v>
      </c>
      <c r="D28" s="127">
        <v>147.94937433704709</v>
      </c>
      <c r="E28" s="127">
        <v>1.543406917649131</v>
      </c>
      <c r="F28" s="127">
        <v>-13.34263233168047</v>
      </c>
      <c r="G28" s="128">
        <v>-30.13579254685467</v>
      </c>
      <c r="H28" s="126">
        <v>88.865900871316413</v>
      </c>
      <c r="I28" s="127">
        <v>3.9880714942316131</v>
      </c>
      <c r="J28" s="127">
        <v>5.9583899647476457E-2</v>
      </c>
      <c r="K28" s="128">
        <v>9.2427800422523099</v>
      </c>
      <c r="L28" s="126">
        <v>0.23077428568222449</v>
      </c>
      <c r="M28" s="128">
        <v>10.11872228765848</v>
      </c>
      <c r="N28" s="126">
        <v>9.8843995901143594E-2</v>
      </c>
      <c r="O28" s="127">
        <v>8.9812258251641293</v>
      </c>
      <c r="P28" s="127">
        <v>1.199539762152986E-2</v>
      </c>
      <c r="Q28" s="127">
        <v>3.9509638811077612</v>
      </c>
      <c r="R28" s="128">
        <v>9.8715225836610868E-2</v>
      </c>
      <c r="S28" s="126">
        <v>4.3318918277265358E-3</v>
      </c>
      <c r="T28" s="128">
        <v>13.067150770363179</v>
      </c>
      <c r="U28" s="126">
        <v>639.09507055937729</v>
      </c>
      <c r="V28" s="127">
        <v>339.83643679164322</v>
      </c>
      <c r="W28" s="127">
        <v>389.35934382237321</v>
      </c>
      <c r="X28" s="127">
        <v>76.831918423361856</v>
      </c>
      <c r="Y28" s="127">
        <v>6.0304034765127366</v>
      </c>
      <c r="Z28" s="127">
        <v>6.2414436238073554</v>
      </c>
      <c r="AA28" s="127">
        <v>94.041549553752517</v>
      </c>
      <c r="AB28" s="127">
        <v>16.486159454230211</v>
      </c>
      <c r="AC28" s="128">
        <v>19.323054076367171</v>
      </c>
      <c r="AD28" s="126">
        <v>87.208305177132317</v>
      </c>
      <c r="AE28" s="127">
        <v>22.712680909156301</v>
      </c>
      <c r="AF28" s="127">
        <v>209.42365571858511</v>
      </c>
      <c r="AG28" s="128">
        <f t="shared" si="0"/>
        <v>122.39906471625707</v>
      </c>
    </row>
    <row r="29" spans="1:33" ht="29.25" customHeight="1" x14ac:dyDescent="0.25">
      <c r="A29" s="53" t="s">
        <v>123</v>
      </c>
      <c r="B29" s="206">
        <v>-6.1507235118392618E+266</v>
      </c>
      <c r="C29" s="127">
        <v>990.91164966970189</v>
      </c>
      <c r="D29" s="127">
        <v>215.59192636119849</v>
      </c>
      <c r="E29" s="127">
        <v>0.84478310642048149</v>
      </c>
      <c r="F29" s="127">
        <v>17.414067832088019</v>
      </c>
      <c r="G29" s="128">
        <v>37.837074111758163</v>
      </c>
      <c r="H29" s="126">
        <v>98.609960728590295</v>
      </c>
      <c r="I29" s="127">
        <v>3.615909200045841</v>
      </c>
      <c r="J29" s="127">
        <v>6.2982296285733125E-2</v>
      </c>
      <c r="K29" s="128">
        <v>10.42966345871443</v>
      </c>
      <c r="L29" s="126">
        <v>0.14997521281084339</v>
      </c>
      <c r="M29" s="128">
        <v>14.110777972900189</v>
      </c>
      <c r="N29" s="126">
        <v>8.7354718079066473E-2</v>
      </c>
      <c r="O29" s="127">
        <v>9.3280093245017728</v>
      </c>
      <c r="P29" s="127">
        <v>1.0487069458839759E-2</v>
      </c>
      <c r="Q29" s="127">
        <v>3.4746079778686392</v>
      </c>
      <c r="R29" s="128">
        <v>-9.5475030649978268E-2</v>
      </c>
      <c r="S29" s="126">
        <v>4.5956517083408218E-3</v>
      </c>
      <c r="T29" s="128">
        <v>16.53049334261188</v>
      </c>
      <c r="U29" s="126" t="s">
        <v>100</v>
      </c>
      <c r="V29" s="127" t="s">
        <v>100</v>
      </c>
      <c r="W29" s="127" t="s">
        <v>100</v>
      </c>
      <c r="X29" s="127">
        <v>67.235650437957332</v>
      </c>
      <c r="Y29" s="127">
        <v>4.6455053331980016</v>
      </c>
      <c r="Z29" s="127">
        <v>4.8547096086575792</v>
      </c>
      <c r="AA29" s="127">
        <v>83.94511057778233</v>
      </c>
      <c r="AB29" s="127">
        <v>15.015069923865431</v>
      </c>
      <c r="AC29" s="128">
        <v>17.423479386753741</v>
      </c>
      <c r="AD29" s="126">
        <v>92.451504412141759</v>
      </c>
      <c r="AE29" s="127">
        <v>30.45000108279735</v>
      </c>
      <c r="AF29" s="127">
        <v>222.5494998263313</v>
      </c>
      <c r="AG29" s="128">
        <f t="shared" si="0"/>
        <v>124.85208372490408</v>
      </c>
    </row>
    <row r="30" spans="1:33" ht="29.25" customHeight="1" x14ac:dyDescent="0.25">
      <c r="A30" s="53" t="s">
        <v>124</v>
      </c>
      <c r="B30" s="206">
        <v>9.7069694169567759E+265</v>
      </c>
      <c r="C30" s="127">
        <v>840.38046019958529</v>
      </c>
      <c r="D30" s="127">
        <v>184.64101533517831</v>
      </c>
      <c r="E30" s="127">
        <v>0.85037860216608963</v>
      </c>
      <c r="F30" s="127">
        <v>8.989680366038499</v>
      </c>
      <c r="G30" s="128">
        <v>114.043850910917</v>
      </c>
      <c r="H30" s="126">
        <v>99.244936893443565</v>
      </c>
      <c r="I30" s="127">
        <v>3.9438452913796622</v>
      </c>
      <c r="J30" s="127">
        <v>6.8691496495734944E-2</v>
      </c>
      <c r="K30" s="128">
        <v>13.38459344926023</v>
      </c>
      <c r="L30" s="126">
        <v>0.19265198127356209</v>
      </c>
      <c r="M30" s="128">
        <v>12.221404830349</v>
      </c>
      <c r="N30" s="126">
        <v>9.4743190920631659E-2</v>
      </c>
      <c r="O30" s="127">
        <v>12.96247581058714</v>
      </c>
      <c r="P30" s="127">
        <v>1.044930278047089E-2</v>
      </c>
      <c r="Q30" s="127">
        <v>4.5854569859576566</v>
      </c>
      <c r="R30" s="128">
        <v>6.8758978292390374E-2</v>
      </c>
      <c r="S30" s="126">
        <v>1.10222342326231E-2</v>
      </c>
      <c r="T30" s="128">
        <v>12.945744926012219</v>
      </c>
      <c r="U30" s="126" t="s">
        <v>100</v>
      </c>
      <c r="V30" s="127" t="s">
        <v>100</v>
      </c>
      <c r="W30" s="127" t="s">
        <v>100</v>
      </c>
      <c r="X30" s="127">
        <v>66.988583529159371</v>
      </c>
      <c r="Y30" s="127">
        <v>6.1095307230899776</v>
      </c>
      <c r="Z30" s="127">
        <v>6.2689385266137583</v>
      </c>
      <c r="AA30" s="127">
        <v>89.972663939723461</v>
      </c>
      <c r="AB30" s="127">
        <v>22.430527871120979</v>
      </c>
      <c r="AC30" s="128">
        <v>24.3600527329207</v>
      </c>
      <c r="AD30" s="126">
        <v>220.94268748376169</v>
      </c>
      <c r="AE30" s="127">
        <v>56.98398797897665</v>
      </c>
      <c r="AF30" s="127">
        <v>527.51097742278887</v>
      </c>
      <c r="AG30" s="128">
        <f t="shared" si="0"/>
        <v>134.31044395879692</v>
      </c>
    </row>
    <row r="31" spans="1:33" ht="29.25" customHeight="1" x14ac:dyDescent="0.25">
      <c r="A31" s="53" t="s">
        <v>125</v>
      </c>
      <c r="B31" s="206">
        <v>5.3422829715185993E+265</v>
      </c>
      <c r="C31" s="127">
        <v>1191.283263650804</v>
      </c>
      <c r="D31" s="127">
        <v>253.41900428142799</v>
      </c>
      <c r="E31" s="127">
        <v>0.77627642489491755</v>
      </c>
      <c r="F31" s="127">
        <v>-24.311230315086881</v>
      </c>
      <c r="G31" s="128">
        <v>-32.690987127815013</v>
      </c>
      <c r="H31" s="126">
        <v>95.228057176009273</v>
      </c>
      <c r="I31" s="127">
        <v>2.8702766644327511</v>
      </c>
      <c r="J31" s="127">
        <v>7.3535718752302429E-2</v>
      </c>
      <c r="K31" s="128">
        <v>7.8059720395519836</v>
      </c>
      <c r="L31" s="126">
        <v>0.15434217527047869</v>
      </c>
      <c r="M31" s="128">
        <v>10.22964925693042</v>
      </c>
      <c r="N31" s="126">
        <v>0.1036206629138606</v>
      </c>
      <c r="O31" s="127">
        <v>6.6509376808688696</v>
      </c>
      <c r="P31" s="127">
        <v>1.066414447715516E-2</v>
      </c>
      <c r="Q31" s="127">
        <v>3.2379452905197339</v>
      </c>
      <c r="R31" s="128">
        <v>-0.18011674060544799</v>
      </c>
      <c r="S31" s="126">
        <v>5.128351663000766E-3</v>
      </c>
      <c r="T31" s="128">
        <v>10.41054985739911</v>
      </c>
      <c r="U31" s="126">
        <v>741.63810133753793</v>
      </c>
      <c r="V31" s="127">
        <v>375.72741008525458</v>
      </c>
      <c r="W31" s="127">
        <v>450.61195907340192</v>
      </c>
      <c r="X31" s="127">
        <v>68.364212470458924</v>
      </c>
      <c r="Y31" s="127">
        <v>4.4053057387528227</v>
      </c>
      <c r="Z31" s="127">
        <v>4.632970701222189</v>
      </c>
      <c r="AA31" s="127">
        <v>99.214497199561634</v>
      </c>
      <c r="AB31" s="127">
        <v>12.56052941132419</v>
      </c>
      <c r="AC31" s="128">
        <v>16.28834098399361</v>
      </c>
      <c r="AD31" s="126">
        <v>103.2594536493345</v>
      </c>
      <c r="AE31" s="127">
        <v>21.461759315442109</v>
      </c>
      <c r="AF31" s="127">
        <v>247.45539724255809</v>
      </c>
      <c r="AG31" s="128">
        <f t="shared" si="0"/>
        <v>145.12636599512285</v>
      </c>
    </row>
    <row r="32" spans="1:33" ht="29.25" customHeight="1" x14ac:dyDescent="0.25">
      <c r="A32" s="53" t="s">
        <v>126</v>
      </c>
      <c r="B32" s="206">
        <v>-1.89781023581402E+267</v>
      </c>
      <c r="C32" s="127">
        <v>436.8015690529171</v>
      </c>
      <c r="D32" s="127">
        <v>115.7467592536732</v>
      </c>
      <c r="E32" s="127">
        <v>1.520245005992237</v>
      </c>
      <c r="F32" s="127">
        <v>-11.845702312435201</v>
      </c>
      <c r="G32" s="128">
        <v>-36.973877423160452</v>
      </c>
      <c r="H32" s="126">
        <v>128.24660880827611</v>
      </c>
      <c r="I32" s="127">
        <v>5.0552403127356849</v>
      </c>
      <c r="J32" s="127">
        <v>7.9278666176194348E-2</v>
      </c>
      <c r="K32" s="128">
        <v>14.549110673099539</v>
      </c>
      <c r="L32" s="126">
        <v>0.28586810347639557</v>
      </c>
      <c r="M32" s="128">
        <v>19.852917326472031</v>
      </c>
      <c r="N32" s="126">
        <v>8.5241923270905143E-2</v>
      </c>
      <c r="O32" s="127">
        <v>13.242334615835</v>
      </c>
      <c r="P32" s="127">
        <v>8.3070202061653262E-3</v>
      </c>
      <c r="Q32" s="127">
        <v>4.1272262727482421</v>
      </c>
      <c r="R32" s="128">
        <v>-5.5394252351091723E-2</v>
      </c>
      <c r="S32" s="126">
        <v>3.3282217980221138E-3</v>
      </c>
      <c r="T32" s="128">
        <v>15.01563562095391</v>
      </c>
      <c r="U32" s="126">
        <v>1135.5473024586729</v>
      </c>
      <c r="V32" s="127">
        <v>567.91451813287813</v>
      </c>
      <c r="W32" s="127">
        <v>602.68943805000617</v>
      </c>
      <c r="X32" s="127">
        <v>53.311410217556308</v>
      </c>
      <c r="Y32" s="127">
        <v>4.3847132646319462</v>
      </c>
      <c r="Z32" s="127">
        <v>4.5255352345346376</v>
      </c>
      <c r="AA32" s="127">
        <v>80.443376885178282</v>
      </c>
      <c r="AB32" s="127">
        <v>21.015988258808019</v>
      </c>
      <c r="AC32" s="128">
        <v>22.751114269010401</v>
      </c>
      <c r="AD32" s="126">
        <v>67.038999356554356</v>
      </c>
      <c r="AE32" s="127">
        <v>20.101395929850419</v>
      </c>
      <c r="AF32" s="127">
        <v>161.24065844311949</v>
      </c>
      <c r="AG32" s="128">
        <f t="shared" si="0"/>
        <v>150.89335764501496</v>
      </c>
    </row>
    <row r="33" spans="1:33" ht="29.25" customHeight="1" thickBot="1" x14ac:dyDescent="0.3">
      <c r="A33" s="54" t="s">
        <v>127</v>
      </c>
      <c r="B33" s="129">
        <v>24.776409738632449</v>
      </c>
      <c r="C33" s="130">
        <v>1169.874596864684</v>
      </c>
      <c r="D33" s="130">
        <v>235.68243567846369</v>
      </c>
      <c r="E33" s="130">
        <v>2.0882769027365442</v>
      </c>
      <c r="F33" s="130">
        <v>1.1110251376031439</v>
      </c>
      <c r="G33" s="131">
        <v>478.72121394683842</v>
      </c>
      <c r="H33" s="129">
        <v>90.992665105191506</v>
      </c>
      <c r="I33" s="130">
        <v>2.8979076453953798</v>
      </c>
      <c r="J33" s="130">
        <v>8.7326679511025865E-2</v>
      </c>
      <c r="K33" s="131">
        <v>5.9055358960041868</v>
      </c>
      <c r="L33" s="129">
        <v>0.40573197248771892</v>
      </c>
      <c r="M33" s="131">
        <v>18.734080553491399</v>
      </c>
      <c r="N33" s="129">
        <v>0.12782976100543469</v>
      </c>
      <c r="O33" s="130">
        <v>4.5694683606304034</v>
      </c>
      <c r="P33" s="130">
        <v>1.1262746612049811E-2</v>
      </c>
      <c r="Q33" s="130">
        <v>3.076401144969378</v>
      </c>
      <c r="R33" s="131">
        <v>-6.0632908757047903E-2</v>
      </c>
      <c r="S33" s="129">
        <v>8.9995506218094566E-3</v>
      </c>
      <c r="T33" s="131">
        <v>7.7994301489139799</v>
      </c>
      <c r="U33" s="129">
        <v>1188.3398940837051</v>
      </c>
      <c r="V33" s="130">
        <v>218.3353663569716</v>
      </c>
      <c r="W33" s="130">
        <v>290.15030354551698</v>
      </c>
      <c r="X33" s="130">
        <v>72.178075133040082</v>
      </c>
      <c r="Y33" s="130">
        <v>4.4180476965801461</v>
      </c>
      <c r="Z33" s="130">
        <v>4.670338880380112</v>
      </c>
      <c r="AA33" s="130">
        <v>121.42343066721899</v>
      </c>
      <c r="AB33" s="130">
        <v>10.382029994923929</v>
      </c>
      <c r="AC33" s="131">
        <v>16.230592129955681</v>
      </c>
      <c r="AD33" s="129">
        <v>180.82350715362321</v>
      </c>
      <c r="AE33" s="130">
        <v>28.10733523939648</v>
      </c>
      <c r="AF33" s="130">
        <v>436.80082711469112</v>
      </c>
      <c r="AG33" s="131">
        <f t="shared" si="0"/>
        <v>168.22758218947914</v>
      </c>
    </row>
    <row r="34" spans="1:33" x14ac:dyDescent="0.25">
      <c r="A34" s="1"/>
      <c r="B34" s="55"/>
      <c r="C34" s="55"/>
      <c r="D34" s="55"/>
      <c r="E34" s="50"/>
      <c r="F34" s="51"/>
      <c r="G34" s="51"/>
      <c r="H34" s="55"/>
      <c r="I34" s="55"/>
      <c r="J34" s="52"/>
      <c r="K34" s="51"/>
      <c r="L34" s="51"/>
      <c r="M34" s="51"/>
      <c r="N34" s="52"/>
      <c r="O34" s="51"/>
      <c r="P34" s="52"/>
      <c r="Q34" s="51"/>
      <c r="R34" s="55"/>
      <c r="S34" s="51"/>
      <c r="T34" s="51"/>
      <c r="U34" s="55"/>
      <c r="V34" s="48"/>
      <c r="W34" s="48"/>
      <c r="X34" s="55"/>
      <c r="Y34" s="55"/>
      <c r="Z34" s="55"/>
      <c r="AA34" s="55"/>
      <c r="AB34" s="55"/>
      <c r="AC34" s="55"/>
      <c r="AD34" s="52"/>
      <c r="AE34" s="51"/>
      <c r="AF34" s="51"/>
      <c r="AG34" s="55"/>
    </row>
    <row r="35" spans="1:33" x14ac:dyDescent="0.25">
      <c r="E35" s="47"/>
    </row>
  </sheetData>
  <mergeCells count="2">
    <mergeCell ref="H2:K2"/>
    <mergeCell ref="N2:R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zoomScale="150" zoomScaleNormal="150" workbookViewId="0">
      <selection sqref="A1:G1"/>
    </sheetView>
  </sheetViews>
  <sheetFormatPr baseColWidth="10" defaultColWidth="11.42578125" defaultRowHeight="15" x14ac:dyDescent="0.25"/>
  <sheetData>
    <row r="1" spans="1:7" ht="39.75" customHeight="1" x14ac:dyDescent="0.25">
      <c r="A1" s="235" t="s">
        <v>128</v>
      </c>
      <c r="B1" s="235"/>
      <c r="C1" s="235"/>
      <c r="D1" s="235"/>
      <c r="E1" s="235"/>
      <c r="F1" s="235"/>
      <c r="G1" s="235"/>
    </row>
    <row r="46" spans="1:7" ht="102.75" customHeight="1" x14ac:dyDescent="0.25">
      <c r="A46" s="236" t="s">
        <v>468</v>
      </c>
      <c r="B46" s="237"/>
      <c r="C46" s="237"/>
      <c r="D46" s="237"/>
      <c r="E46" s="237"/>
      <c r="F46" s="237"/>
      <c r="G46" s="178"/>
    </row>
  </sheetData>
  <mergeCells count="2">
    <mergeCell ref="A1:G1"/>
    <mergeCell ref="A46:F4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8"/>
  <sheetViews>
    <sheetView zoomScale="160" zoomScaleNormal="160" zoomScalePageLayoutView="110" workbookViewId="0">
      <selection activeCell="A3" sqref="A3"/>
    </sheetView>
  </sheetViews>
  <sheetFormatPr baseColWidth="10" defaultColWidth="11.42578125" defaultRowHeight="15" x14ac:dyDescent="0.25"/>
  <cols>
    <col min="2" max="36" width="5.7109375" customWidth="1"/>
  </cols>
  <sheetData>
    <row r="1" spans="1:37" ht="15.75" x14ac:dyDescent="0.25">
      <c r="A1" s="7" t="s">
        <v>461</v>
      </c>
    </row>
    <row r="2" spans="1:3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7" x14ac:dyDescent="0.25">
      <c r="A3" s="5" t="s">
        <v>129</v>
      </c>
      <c r="B3" s="220" t="s">
        <v>130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 t="s">
        <v>131</v>
      </c>
      <c r="R3" s="220"/>
      <c r="S3" s="220"/>
      <c r="T3" s="220"/>
      <c r="U3" s="220"/>
      <c r="V3" s="220" t="s">
        <v>132</v>
      </c>
      <c r="W3" s="220"/>
      <c r="X3" s="220"/>
      <c r="Y3" s="220"/>
      <c r="Z3" s="220"/>
      <c r="AA3" s="220" t="s">
        <v>133</v>
      </c>
      <c r="AB3" s="220"/>
      <c r="AC3" s="220"/>
      <c r="AD3" s="220"/>
      <c r="AE3" s="220" t="s">
        <v>134</v>
      </c>
      <c r="AF3" s="220"/>
      <c r="AG3" s="220"/>
      <c r="AH3" s="220"/>
      <c r="AI3" s="220"/>
      <c r="AJ3" s="220"/>
      <c r="AK3" s="2"/>
    </row>
    <row r="4" spans="1:37" x14ac:dyDescent="0.25">
      <c r="A4" s="204" t="s">
        <v>458</v>
      </c>
      <c r="B4" s="5"/>
      <c r="C4" s="220" t="s">
        <v>135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 t="s">
        <v>135</v>
      </c>
      <c r="R4" s="220"/>
      <c r="S4" s="220"/>
      <c r="T4" s="220"/>
      <c r="U4" s="220"/>
      <c r="V4" s="220" t="s">
        <v>136</v>
      </c>
      <c r="W4" s="220"/>
      <c r="X4" s="220"/>
      <c r="Y4" s="220"/>
      <c r="Z4" s="220"/>
      <c r="AA4" s="220" t="s">
        <v>137</v>
      </c>
      <c r="AB4" s="220"/>
      <c r="AC4" s="220"/>
      <c r="AD4" s="220"/>
      <c r="AE4" s="220" t="s">
        <v>138</v>
      </c>
      <c r="AF4" s="220"/>
      <c r="AG4" s="220"/>
      <c r="AH4" s="220"/>
      <c r="AI4" s="220"/>
      <c r="AJ4" s="220"/>
      <c r="AK4" s="179"/>
    </row>
    <row r="5" spans="1:37" x14ac:dyDescent="0.25">
      <c r="A5" s="3" t="s">
        <v>139</v>
      </c>
      <c r="B5" s="3">
        <v>1</v>
      </c>
      <c r="C5" s="3">
        <v>2</v>
      </c>
      <c r="D5" s="3">
        <v>3</v>
      </c>
      <c r="E5" s="3">
        <v>9</v>
      </c>
      <c r="F5" s="3">
        <v>10</v>
      </c>
      <c r="G5" s="3">
        <v>11</v>
      </c>
      <c r="H5" s="3">
        <v>12</v>
      </c>
      <c r="I5" s="3">
        <v>13</v>
      </c>
      <c r="J5" s="3">
        <v>14</v>
      </c>
      <c r="K5" s="3">
        <v>21</v>
      </c>
      <c r="L5" s="3">
        <v>22</v>
      </c>
      <c r="M5" s="3">
        <v>23</v>
      </c>
      <c r="N5" s="3">
        <v>24</v>
      </c>
      <c r="O5" s="3">
        <v>49</v>
      </c>
      <c r="P5" s="3">
        <v>50</v>
      </c>
      <c r="Q5" s="3">
        <v>14</v>
      </c>
      <c r="R5" s="3">
        <v>15</v>
      </c>
      <c r="S5" s="3">
        <v>16</v>
      </c>
      <c r="T5" s="3">
        <v>17</v>
      </c>
      <c r="U5" s="3">
        <v>132</v>
      </c>
      <c r="V5" s="3">
        <v>91</v>
      </c>
      <c r="W5" s="3">
        <v>90</v>
      </c>
      <c r="X5" s="3">
        <v>89</v>
      </c>
      <c r="Y5" s="3">
        <v>81</v>
      </c>
      <c r="Z5" s="3">
        <v>82</v>
      </c>
      <c r="AA5" s="3">
        <v>80</v>
      </c>
      <c r="AB5" s="3">
        <v>14</v>
      </c>
      <c r="AC5" s="3">
        <v>10</v>
      </c>
      <c r="AD5" s="3">
        <v>9</v>
      </c>
      <c r="AE5" s="3">
        <v>46</v>
      </c>
      <c r="AF5" s="3">
        <v>45</v>
      </c>
      <c r="AG5" s="3">
        <v>44</v>
      </c>
      <c r="AH5" s="3">
        <v>43</v>
      </c>
      <c r="AI5" s="3">
        <v>42</v>
      </c>
      <c r="AJ5" s="3">
        <v>41</v>
      </c>
      <c r="AK5" s="2"/>
    </row>
    <row r="6" spans="1:37" s="1" customFormat="1" ht="13.5" thickBot="1" x14ac:dyDescent="0.25">
      <c r="A6" s="4" t="s">
        <v>140</v>
      </c>
      <c r="B6" s="92"/>
      <c r="C6" s="92"/>
      <c r="D6" s="92"/>
      <c r="E6" s="92" t="s">
        <v>141</v>
      </c>
      <c r="F6" s="92"/>
      <c r="G6" s="92" t="s">
        <v>142</v>
      </c>
      <c r="H6" s="92" t="s">
        <v>142</v>
      </c>
      <c r="I6" s="92" t="s">
        <v>142</v>
      </c>
      <c r="J6" s="93" t="s">
        <v>143</v>
      </c>
      <c r="K6" s="92"/>
      <c r="L6" s="94" t="s">
        <v>141</v>
      </c>
      <c r="M6" s="94" t="s">
        <v>142</v>
      </c>
      <c r="N6" s="92"/>
      <c r="O6" s="92" t="s">
        <v>144</v>
      </c>
      <c r="P6" s="92" t="s">
        <v>144</v>
      </c>
      <c r="Q6" s="92" t="s">
        <v>144</v>
      </c>
      <c r="R6" s="92" t="s">
        <v>142</v>
      </c>
      <c r="S6" s="92" t="s">
        <v>141</v>
      </c>
      <c r="T6" s="92" t="s">
        <v>141</v>
      </c>
      <c r="U6" s="92"/>
      <c r="V6" s="92"/>
      <c r="W6" s="92"/>
      <c r="X6" s="92"/>
      <c r="Y6" s="92"/>
      <c r="Z6" s="92"/>
      <c r="AA6" s="92"/>
      <c r="AB6" s="92" t="s">
        <v>141</v>
      </c>
      <c r="AC6" s="92" t="s">
        <v>145</v>
      </c>
      <c r="AD6" s="92" t="s">
        <v>145</v>
      </c>
      <c r="AE6" s="92" t="s">
        <v>141</v>
      </c>
      <c r="AF6" s="92" t="s">
        <v>141</v>
      </c>
      <c r="AG6" s="92" t="s">
        <v>141</v>
      </c>
      <c r="AH6" s="92"/>
      <c r="AI6" s="12"/>
      <c r="AJ6" s="12"/>
      <c r="AK6" s="2"/>
    </row>
    <row r="7" spans="1:37" ht="15.75" thickTop="1" x14ac:dyDescent="0.25">
      <c r="A7" s="2" t="s">
        <v>146</v>
      </c>
      <c r="B7" s="2">
        <v>50.83</v>
      </c>
      <c r="C7" s="2">
        <v>51.81</v>
      </c>
      <c r="D7" s="2">
        <v>51.17</v>
      </c>
      <c r="E7" s="2">
        <v>50.88</v>
      </c>
      <c r="F7" s="2">
        <v>50.66</v>
      </c>
      <c r="G7" s="2">
        <v>51.49</v>
      </c>
      <c r="H7" s="2">
        <v>51.53</v>
      </c>
      <c r="I7" s="2">
        <v>51.07</v>
      </c>
      <c r="J7" s="2">
        <v>66.14</v>
      </c>
      <c r="K7" s="2">
        <v>51.36</v>
      </c>
      <c r="L7" s="2">
        <v>51.31</v>
      </c>
      <c r="M7" s="2">
        <v>52.32</v>
      </c>
      <c r="N7" s="2">
        <v>52.07</v>
      </c>
      <c r="O7" s="2">
        <v>51.26</v>
      </c>
      <c r="P7" s="2">
        <v>51.39</v>
      </c>
      <c r="Q7" s="2">
        <v>50.01</v>
      </c>
      <c r="R7" s="2">
        <v>50.38</v>
      </c>
      <c r="S7" s="2">
        <v>50.84</v>
      </c>
      <c r="T7" s="2">
        <v>50.83</v>
      </c>
      <c r="U7" s="2">
        <v>49.77</v>
      </c>
      <c r="V7" s="2">
        <v>51.47</v>
      </c>
      <c r="W7" s="2">
        <v>50.61</v>
      </c>
      <c r="X7" s="2">
        <v>51.1</v>
      </c>
      <c r="Y7" s="2">
        <v>51.94</v>
      </c>
      <c r="Z7" s="2">
        <v>51.85</v>
      </c>
      <c r="AA7" s="2">
        <v>51.8</v>
      </c>
      <c r="AB7" s="2">
        <v>65</v>
      </c>
      <c r="AC7" s="2">
        <v>61</v>
      </c>
      <c r="AD7" s="2">
        <v>61.22</v>
      </c>
      <c r="AE7" s="2">
        <v>54.3</v>
      </c>
      <c r="AF7" s="2">
        <v>54.47</v>
      </c>
      <c r="AG7" s="2">
        <v>57.99</v>
      </c>
      <c r="AH7" s="2">
        <v>50.91</v>
      </c>
      <c r="AI7" s="2">
        <v>50.77</v>
      </c>
      <c r="AJ7" s="2">
        <v>51.24</v>
      </c>
      <c r="AK7" s="2"/>
    </row>
    <row r="8" spans="1:37" x14ac:dyDescent="0.25">
      <c r="A8" s="2" t="s">
        <v>147</v>
      </c>
      <c r="B8" s="2">
        <v>10.71</v>
      </c>
      <c r="C8" s="2">
        <v>11.81</v>
      </c>
      <c r="D8" s="2">
        <v>10.48</v>
      </c>
      <c r="E8" s="2">
        <v>4.8</v>
      </c>
      <c r="F8" s="2">
        <v>6.59</v>
      </c>
      <c r="G8" s="2">
        <v>7.76</v>
      </c>
      <c r="H8" s="2">
        <v>6.32</v>
      </c>
      <c r="I8" s="2">
        <v>5.93</v>
      </c>
      <c r="J8" s="2">
        <v>2.29</v>
      </c>
      <c r="K8" s="2">
        <v>2.76</v>
      </c>
      <c r="L8" s="2">
        <v>1.54</v>
      </c>
      <c r="M8" s="2">
        <v>6.81</v>
      </c>
      <c r="N8" s="2">
        <v>6.82</v>
      </c>
      <c r="O8" s="2">
        <v>2.46</v>
      </c>
      <c r="P8" s="2">
        <v>2.59</v>
      </c>
      <c r="Q8" s="2">
        <v>8.14</v>
      </c>
      <c r="R8" s="2">
        <v>9.52</v>
      </c>
      <c r="S8" s="2">
        <v>8.93</v>
      </c>
      <c r="T8" s="2">
        <v>8.07</v>
      </c>
      <c r="U8" s="2">
        <v>3.29</v>
      </c>
      <c r="V8" s="2">
        <v>5.97</v>
      </c>
      <c r="W8" s="2">
        <v>6.49</v>
      </c>
      <c r="X8" s="2">
        <v>6.72</v>
      </c>
      <c r="Y8" s="2">
        <v>7.36</v>
      </c>
      <c r="Z8" s="2">
        <v>5.62</v>
      </c>
      <c r="AA8" s="2">
        <v>6.16</v>
      </c>
      <c r="AB8" s="2">
        <v>11.47</v>
      </c>
      <c r="AC8" s="2">
        <v>1.69</v>
      </c>
      <c r="AD8" s="2">
        <v>1.78</v>
      </c>
      <c r="AE8" s="2">
        <v>0.65</v>
      </c>
      <c r="AF8" s="2">
        <v>0.51</v>
      </c>
      <c r="AG8" s="2">
        <v>0.37</v>
      </c>
      <c r="AH8" s="2">
        <v>0.42</v>
      </c>
      <c r="AI8" s="2">
        <v>0.5</v>
      </c>
      <c r="AJ8" s="2">
        <v>0.4</v>
      </c>
      <c r="AK8" s="2"/>
    </row>
    <row r="9" spans="1:37" x14ac:dyDescent="0.25">
      <c r="A9" s="2" t="s">
        <v>148</v>
      </c>
      <c r="B9" s="2">
        <v>37.9</v>
      </c>
      <c r="C9" s="2">
        <v>35.86</v>
      </c>
      <c r="D9" s="2">
        <v>37.64</v>
      </c>
      <c r="E9" s="2">
        <v>43.09</v>
      </c>
      <c r="F9" s="2">
        <v>42.05</v>
      </c>
      <c r="G9" s="2">
        <v>40.22</v>
      </c>
      <c r="H9" s="2">
        <v>40.76</v>
      </c>
      <c r="I9" s="2">
        <v>41.66</v>
      </c>
      <c r="J9" s="2">
        <v>30.92</v>
      </c>
      <c r="K9" s="2">
        <v>45.35</v>
      </c>
      <c r="L9" s="2">
        <v>46.9</v>
      </c>
      <c r="M9" s="2">
        <v>40.869999999999997</v>
      </c>
      <c r="N9" s="2">
        <v>41.1</v>
      </c>
      <c r="O9" s="2">
        <v>46</v>
      </c>
      <c r="P9" s="2">
        <v>45.87</v>
      </c>
      <c r="Q9" s="2">
        <v>41.85</v>
      </c>
      <c r="R9" s="2">
        <v>39.700000000000003</v>
      </c>
      <c r="S9" s="2">
        <v>40.020000000000003</v>
      </c>
      <c r="T9" s="2">
        <v>40.799999999999997</v>
      </c>
      <c r="U9" s="2">
        <v>47.44</v>
      </c>
      <c r="V9" s="2">
        <v>42.27</v>
      </c>
      <c r="W9" s="2">
        <v>41.08</v>
      </c>
      <c r="X9" s="2">
        <v>41.89</v>
      </c>
      <c r="Y9" s="2">
        <v>40.340000000000003</v>
      </c>
      <c r="Z9" s="2">
        <v>42.54</v>
      </c>
      <c r="AA9" s="2">
        <v>41.8</v>
      </c>
      <c r="AB9" s="2">
        <v>23.53</v>
      </c>
      <c r="AC9" s="2">
        <v>36.67</v>
      </c>
      <c r="AD9" s="2">
        <v>37</v>
      </c>
      <c r="AE9" s="2">
        <v>34.04</v>
      </c>
      <c r="AF9" s="2">
        <v>33.22</v>
      </c>
      <c r="AG9" s="2">
        <v>26.39</v>
      </c>
      <c r="AH9" s="2">
        <v>48.66</v>
      </c>
      <c r="AI9" s="2">
        <v>48.4</v>
      </c>
      <c r="AJ9" s="2">
        <v>48.37</v>
      </c>
      <c r="AK9" s="2"/>
    </row>
    <row r="10" spans="1:37" x14ac:dyDescent="0.25">
      <c r="A10" s="2" t="s">
        <v>149</v>
      </c>
      <c r="B10" s="95">
        <v>0</v>
      </c>
      <c r="C10" s="95">
        <v>0</v>
      </c>
      <c r="D10" s="95">
        <v>0</v>
      </c>
      <c r="E10" s="2">
        <v>0.89</v>
      </c>
      <c r="F10" s="95">
        <v>0</v>
      </c>
      <c r="G10" s="95">
        <v>0</v>
      </c>
      <c r="H10" s="2">
        <v>0.7</v>
      </c>
      <c r="I10" s="2">
        <v>0.7</v>
      </c>
      <c r="J10" s="2">
        <v>0.65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2">
        <v>0.94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2"/>
    </row>
    <row r="11" spans="1:37" x14ac:dyDescent="0.25">
      <c r="A11" s="2" t="s">
        <v>150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  <c r="W11" s="2">
        <v>0.88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2"/>
    </row>
    <row r="12" spans="1:37" x14ac:dyDescent="0.25">
      <c r="A12" s="2" t="s">
        <v>151</v>
      </c>
      <c r="B12" s="2">
        <v>0.56000000000000005</v>
      </c>
      <c r="C12" s="2">
        <v>0.51</v>
      </c>
      <c r="D12" s="2">
        <v>0.48</v>
      </c>
      <c r="E12" s="2">
        <v>0.39</v>
      </c>
      <c r="F12" s="2">
        <v>0.48</v>
      </c>
      <c r="G12" s="2">
        <v>0.55000000000000004</v>
      </c>
      <c r="H12" s="2">
        <v>0.43</v>
      </c>
      <c r="I12" s="2">
        <v>0.37</v>
      </c>
      <c r="J12" s="95">
        <v>0</v>
      </c>
      <c r="K12" s="2">
        <v>0.27</v>
      </c>
      <c r="L12" s="95">
        <v>0</v>
      </c>
      <c r="M12" s="95">
        <v>0</v>
      </c>
      <c r="N12" s="95">
        <v>0</v>
      </c>
      <c r="O12" s="2">
        <v>0.27</v>
      </c>
      <c r="P12" s="95">
        <v>0</v>
      </c>
      <c r="Q12" s="95">
        <v>0</v>
      </c>
      <c r="R12" s="2">
        <v>0.4</v>
      </c>
      <c r="S12" s="2">
        <v>0.21</v>
      </c>
      <c r="T12" s="2">
        <v>0.3</v>
      </c>
      <c r="U12" s="95">
        <v>0</v>
      </c>
      <c r="V12" s="2">
        <v>0.28000000000000003</v>
      </c>
      <c r="W12" s="95">
        <v>0</v>
      </c>
      <c r="X12" s="2">
        <v>0.28999999999999998</v>
      </c>
      <c r="Y12" s="2">
        <v>0.36</v>
      </c>
      <c r="Z12" s="95">
        <v>0</v>
      </c>
      <c r="AA12" s="2">
        <v>0.24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2"/>
    </row>
    <row r="13" spans="1:37" x14ac:dyDescent="0.25">
      <c r="A13" s="2" t="s">
        <v>152</v>
      </c>
      <c r="B13" s="95">
        <v>0</v>
      </c>
      <c r="C13" s="95">
        <v>0</v>
      </c>
      <c r="D13" s="2">
        <v>0.23</v>
      </c>
      <c r="E13" s="95">
        <v>0</v>
      </c>
      <c r="F13" s="2">
        <v>0.22</v>
      </c>
      <c r="G13" s="95">
        <v>0</v>
      </c>
      <c r="H13" s="2">
        <v>0.25</v>
      </c>
      <c r="I13" s="2">
        <v>0.26</v>
      </c>
      <c r="J13" s="95">
        <v>0</v>
      </c>
      <c r="K13" s="2">
        <v>0.26</v>
      </c>
      <c r="L13" s="2">
        <v>0.25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2">
        <v>0.32</v>
      </c>
      <c r="AD13" s="95">
        <v>0</v>
      </c>
      <c r="AE13" s="95">
        <v>0</v>
      </c>
      <c r="AF13" s="95">
        <v>0</v>
      </c>
      <c r="AG13" s="95">
        <v>0</v>
      </c>
      <c r="AH13" s="95">
        <v>0</v>
      </c>
      <c r="AI13" s="2">
        <v>0.33</v>
      </c>
      <c r="AJ13" s="95">
        <v>0</v>
      </c>
      <c r="AK13" s="2"/>
    </row>
    <row r="14" spans="1:37" x14ac:dyDescent="0.25">
      <c r="A14" s="2" t="s">
        <v>153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2">
        <v>11.02</v>
      </c>
      <c r="AF14" s="2">
        <v>11.8</v>
      </c>
      <c r="AG14" s="2">
        <v>14.98</v>
      </c>
      <c r="AH14" s="95">
        <v>0</v>
      </c>
      <c r="AI14" s="95">
        <v>0</v>
      </c>
      <c r="AJ14" s="95">
        <v>0</v>
      </c>
      <c r="AK14" s="2"/>
    </row>
    <row r="15" spans="1:37" x14ac:dyDescent="0.25">
      <c r="A15" s="3" t="s">
        <v>154</v>
      </c>
      <c r="B15" s="96">
        <v>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3">
        <v>0.15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2"/>
    </row>
    <row r="16" spans="1:37" x14ac:dyDescent="0.25">
      <c r="A16" s="3" t="s">
        <v>155</v>
      </c>
      <c r="B16" s="3">
        <v>100</v>
      </c>
      <c r="C16" s="3">
        <v>99.990000000000009</v>
      </c>
      <c r="D16" s="3">
        <v>100.00000000000001</v>
      </c>
      <c r="E16" s="3">
        <v>100.05000000000001</v>
      </c>
      <c r="F16" s="3">
        <v>100</v>
      </c>
      <c r="G16" s="3">
        <v>100.02</v>
      </c>
      <c r="H16" s="3">
        <v>99.990000000000009</v>
      </c>
      <c r="I16" s="3">
        <v>99.990000000000009</v>
      </c>
      <c r="J16" s="3">
        <v>100.00000000000001</v>
      </c>
      <c r="K16" s="3">
        <v>100</v>
      </c>
      <c r="L16" s="3">
        <v>100</v>
      </c>
      <c r="M16" s="3">
        <v>100</v>
      </c>
      <c r="N16" s="3">
        <v>99.990000000000009</v>
      </c>
      <c r="O16" s="3">
        <v>99.99</v>
      </c>
      <c r="P16" s="3">
        <v>100</v>
      </c>
      <c r="Q16" s="3">
        <v>100</v>
      </c>
      <c r="R16" s="3">
        <v>100.00000000000001</v>
      </c>
      <c r="S16" s="3">
        <v>100</v>
      </c>
      <c r="T16" s="3">
        <v>99.999999999999986</v>
      </c>
      <c r="U16" s="3">
        <v>100.5</v>
      </c>
      <c r="V16" s="3">
        <v>99.990000000000009</v>
      </c>
      <c r="W16" s="3">
        <v>100</v>
      </c>
      <c r="X16" s="3">
        <v>100.00000000000001</v>
      </c>
      <c r="Y16" s="3">
        <v>100</v>
      </c>
      <c r="Z16" s="3">
        <v>100.00999999999999</v>
      </c>
      <c r="AA16" s="3">
        <v>99.999999999999986</v>
      </c>
      <c r="AB16" s="3">
        <v>100</v>
      </c>
      <c r="AC16" s="3">
        <v>99.679999999999993</v>
      </c>
      <c r="AD16" s="3">
        <v>100</v>
      </c>
      <c r="AE16" s="3">
        <v>100.00999999999999</v>
      </c>
      <c r="AF16" s="3">
        <v>99.999999999999986</v>
      </c>
      <c r="AG16" s="3">
        <v>99.73</v>
      </c>
      <c r="AH16" s="3">
        <v>99.99</v>
      </c>
      <c r="AI16" s="3">
        <v>100</v>
      </c>
      <c r="AJ16" s="3">
        <v>100.00999999999999</v>
      </c>
      <c r="AK16" s="2"/>
    </row>
    <row r="17" spans="1:36" x14ac:dyDescent="0.25">
      <c r="A17" s="101" t="s">
        <v>466</v>
      </c>
    </row>
    <row r="18" spans="1:36" s="1" customFormat="1" ht="12.75" x14ac:dyDescent="0.2">
      <c r="A18" s="1" t="s">
        <v>146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1</v>
      </c>
      <c r="AI18" s="1">
        <v>1</v>
      </c>
      <c r="AJ18" s="1">
        <v>1</v>
      </c>
    </row>
    <row r="19" spans="1:36" s="1" customFormat="1" ht="12.75" x14ac:dyDescent="0.2">
      <c r="A19" s="1" t="s">
        <v>147</v>
      </c>
      <c r="B19" s="30">
        <v>0.21781574130567419</v>
      </c>
      <c r="C19" s="30">
        <v>0.24512245745122457</v>
      </c>
      <c r="D19" s="30">
        <v>0.21462215850911326</v>
      </c>
      <c r="E19" s="30">
        <v>9.7620500305064056E-2</v>
      </c>
      <c r="F19" s="30">
        <v>0.13356303202269965</v>
      </c>
      <c r="G19" s="30">
        <v>0.15990109210797446</v>
      </c>
      <c r="H19" s="30">
        <v>0.13041683862979778</v>
      </c>
      <c r="I19" s="30">
        <v>0.12121831561733444</v>
      </c>
      <c r="J19" s="30">
        <v>6.7631423508564673E-2</v>
      </c>
      <c r="K19" s="30">
        <v>5.6743421052631575E-2</v>
      </c>
      <c r="L19" s="30">
        <v>3.1628671185048265E-2</v>
      </c>
      <c r="M19" s="30">
        <v>0.14282718120805368</v>
      </c>
      <c r="N19" s="30">
        <v>0.14232053422370619</v>
      </c>
      <c r="O19" s="30">
        <v>5.0482249127847316E-2</v>
      </c>
      <c r="P19" s="30">
        <v>5.3446141147338005E-2</v>
      </c>
      <c r="Q19" s="30">
        <v>0.16283256651330266</v>
      </c>
      <c r="R19" s="30">
        <v>0.19185812172511085</v>
      </c>
      <c r="S19" s="30">
        <v>0.18165174938974774</v>
      </c>
      <c r="T19" s="30">
        <v>0.16412446613788895</v>
      </c>
      <c r="U19" s="30">
        <v>6.4853144096195539E-2</v>
      </c>
      <c r="V19" s="30">
        <v>0.12304204451772463</v>
      </c>
      <c r="W19" s="30">
        <v>0.13140311804008908</v>
      </c>
      <c r="X19" s="30">
        <v>0.13742331288343557</v>
      </c>
      <c r="Y19" s="30">
        <v>0.15314190595089469</v>
      </c>
      <c r="Z19" s="30">
        <v>0.11669435215946845</v>
      </c>
      <c r="AA19" s="30">
        <v>0.12780082987551869</v>
      </c>
      <c r="AB19" s="30">
        <v>0.32771428571428568</v>
      </c>
      <c r="AC19" s="30">
        <v>4.3691830403309206E-2</v>
      </c>
      <c r="AD19" s="30">
        <v>4.5899948427024238E-2</v>
      </c>
      <c r="AE19" s="30">
        <v>1.4220083132793699E-2</v>
      </c>
      <c r="AF19" s="30">
        <v>1.1201405666593455E-2</v>
      </c>
      <c r="AG19" s="30">
        <v>8.8643986583612829E-3</v>
      </c>
      <c r="AH19" s="30">
        <v>8.557457212713936E-3</v>
      </c>
      <c r="AI19" s="30">
        <v>1.0156408693885843E-2</v>
      </c>
      <c r="AJ19" s="30">
        <v>8.201763379126514E-3</v>
      </c>
    </row>
    <row r="20" spans="1:36" s="1" customFormat="1" ht="12.75" x14ac:dyDescent="0.2">
      <c r="A20" s="1" t="s">
        <v>148</v>
      </c>
      <c r="B20" s="30">
        <v>0.77079520032540161</v>
      </c>
      <c r="C20" s="30">
        <v>0.74429223744292239</v>
      </c>
      <c r="D20" s="30">
        <v>0.77083759983616629</v>
      </c>
      <c r="E20" s="30">
        <v>0.87634736628025223</v>
      </c>
      <c r="F20" s="30">
        <v>0.85224969598702882</v>
      </c>
      <c r="G20" s="30">
        <v>0.82876571193076454</v>
      </c>
      <c r="H20" s="30">
        <v>0.84110606685926537</v>
      </c>
      <c r="I20" s="30">
        <v>0.85159443990188066</v>
      </c>
      <c r="J20" s="30">
        <v>0.91317188422917894</v>
      </c>
      <c r="K20" s="30">
        <v>0.93236019736842102</v>
      </c>
      <c r="L20" s="30">
        <v>0.96323680427192437</v>
      </c>
      <c r="M20" s="30">
        <v>0.85717281879194629</v>
      </c>
      <c r="N20" s="30">
        <v>0.85767946577629384</v>
      </c>
      <c r="O20" s="30">
        <v>0.94397701621177921</v>
      </c>
      <c r="P20" s="30">
        <v>0.94655385885266197</v>
      </c>
      <c r="Q20" s="30">
        <v>0.83716743348669731</v>
      </c>
      <c r="R20" s="30">
        <v>0.80008061265618713</v>
      </c>
      <c r="S20" s="30">
        <v>0.81407648494711149</v>
      </c>
      <c r="T20" s="30">
        <v>0.82977425259304449</v>
      </c>
      <c r="U20" s="30">
        <v>0.93514685590380442</v>
      </c>
      <c r="V20" s="30">
        <v>0.87118713932399017</v>
      </c>
      <c r="W20" s="30">
        <v>0.8317473172707025</v>
      </c>
      <c r="X20" s="30">
        <v>0.85664621676891617</v>
      </c>
      <c r="Y20" s="30">
        <v>0.83936745734498541</v>
      </c>
      <c r="Z20" s="30">
        <v>0.88330564784053156</v>
      </c>
      <c r="AA20" s="30">
        <v>0.86721991701244816</v>
      </c>
      <c r="AB20" s="30">
        <v>0.67228571428571426</v>
      </c>
      <c r="AC20" s="30">
        <v>0.94803516028955537</v>
      </c>
      <c r="AD20" s="30">
        <v>0.95410005157297573</v>
      </c>
      <c r="AE20" s="30">
        <v>0.74469481513891933</v>
      </c>
      <c r="AF20" s="30">
        <v>0.72962881616516573</v>
      </c>
      <c r="AG20" s="30">
        <v>0.63224724484906558</v>
      </c>
      <c r="AH20" s="30">
        <v>0.99144254278728605</v>
      </c>
      <c r="AI20" s="30">
        <v>0.98314036156814955</v>
      </c>
      <c r="AJ20" s="30">
        <v>0.99179823662087352</v>
      </c>
    </row>
    <row r="21" spans="1:36" s="1" customFormat="1" ht="12.75" x14ac:dyDescent="0.2">
      <c r="A21" s="1" t="s">
        <v>149</v>
      </c>
      <c r="B21" s="30">
        <v>0</v>
      </c>
      <c r="C21" s="30">
        <v>0</v>
      </c>
      <c r="D21" s="30">
        <v>0</v>
      </c>
      <c r="E21" s="30">
        <v>1.8100467764897297E-2</v>
      </c>
      <c r="F21" s="30">
        <v>0</v>
      </c>
      <c r="G21" s="30">
        <v>0</v>
      </c>
      <c r="H21" s="30">
        <v>1.4444903012794056E-2</v>
      </c>
      <c r="I21" s="30">
        <v>1.4309076042518399E-2</v>
      </c>
      <c r="J21" s="30">
        <v>1.9196692262256346E-2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1.903219275156914E-2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</row>
    <row r="22" spans="1:36" s="1" customFormat="1" ht="12.75" x14ac:dyDescent="0.2">
      <c r="A22" s="1" t="s">
        <v>150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1.7974889789755144E-2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</row>
    <row r="23" spans="1:36" s="1" customFormat="1" ht="12.75" x14ac:dyDescent="0.2">
      <c r="A23" s="1" t="s">
        <v>151</v>
      </c>
      <c r="B23" s="30">
        <v>1.1389058368924142E-2</v>
      </c>
      <c r="C23" s="30">
        <v>1.0175985634844733E-2</v>
      </c>
      <c r="D23" s="30">
        <v>9.6971859107023769E-3</v>
      </c>
      <c r="E23" s="30">
        <v>7.9238711670331259E-3</v>
      </c>
      <c r="F23" s="30">
        <v>9.794808587655756E-3</v>
      </c>
      <c r="G23" s="30">
        <v>1.1042303994216204E-2</v>
      </c>
      <c r="H23" s="30">
        <v>8.6263726353489664E-3</v>
      </c>
      <c r="I23" s="30">
        <v>7.4895507444331724E-3</v>
      </c>
      <c r="J23" s="30">
        <v>0</v>
      </c>
      <c r="K23" s="30">
        <v>5.4344882051399019E-3</v>
      </c>
      <c r="L23" s="30">
        <v>0</v>
      </c>
      <c r="M23" s="30">
        <v>0</v>
      </c>
      <c r="N23" s="30">
        <v>0</v>
      </c>
      <c r="O23" s="30">
        <v>5.4450900159185595E-3</v>
      </c>
      <c r="P23" s="30">
        <v>0</v>
      </c>
      <c r="Q23" s="30">
        <v>0</v>
      </c>
      <c r="R23" s="30">
        <v>8.2077048274884316E-3</v>
      </c>
      <c r="S23" s="30">
        <v>4.270056822082125E-3</v>
      </c>
      <c r="T23" s="30">
        <v>6.1012812690665035E-3</v>
      </c>
      <c r="U23" s="30">
        <v>0</v>
      </c>
      <c r="V23" s="30">
        <v>5.6237209723374211E-3</v>
      </c>
      <c r="W23" s="30">
        <v>0</v>
      </c>
      <c r="X23" s="30">
        <v>5.866742126740287E-3</v>
      </c>
      <c r="Y23" s="30">
        <v>7.1650703174428272E-3</v>
      </c>
      <c r="Z23" s="30">
        <v>0</v>
      </c>
      <c r="AA23" s="30">
        <v>4.7896235815698893E-3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</row>
    <row r="24" spans="1:36" s="1" customFormat="1" ht="12.75" x14ac:dyDescent="0.2">
      <c r="A24" s="1" t="s">
        <v>152</v>
      </c>
      <c r="B24" s="30">
        <v>0</v>
      </c>
      <c r="C24" s="30">
        <v>0</v>
      </c>
      <c r="D24" s="30">
        <v>4.6465682488782221E-3</v>
      </c>
      <c r="E24" s="30">
        <v>0</v>
      </c>
      <c r="F24" s="30">
        <v>4.4892872693422219E-3</v>
      </c>
      <c r="G24" s="30">
        <v>0</v>
      </c>
      <c r="H24" s="30">
        <v>5.015332927528468E-3</v>
      </c>
      <c r="I24" s="30">
        <v>5.2629275501422292E-3</v>
      </c>
      <c r="J24" s="30">
        <v>0</v>
      </c>
      <c r="K24" s="30">
        <v>5.2332108642087942E-3</v>
      </c>
      <c r="L24" s="30">
        <v>5.0368369860756572E-3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5.4230054978212086E-3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6.719340941448008E-3</v>
      </c>
      <c r="AJ24" s="30">
        <v>0</v>
      </c>
    </row>
    <row r="25" spans="1:36" s="1" customFormat="1" ht="13.5" thickBot="1" x14ac:dyDescent="0.25">
      <c r="A25" s="8" t="s">
        <v>153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0.20979815583249153</v>
      </c>
      <c r="AF25" s="29">
        <v>0.22394663102004006</v>
      </c>
      <c r="AG25" s="29">
        <v>0.2670414060505617</v>
      </c>
      <c r="AH25" s="29">
        <v>0</v>
      </c>
      <c r="AI25" s="29">
        <v>0</v>
      </c>
      <c r="AJ25" s="29">
        <v>0</v>
      </c>
    </row>
    <row r="26" spans="1:36" ht="15.75" thickTop="1" x14ac:dyDescent="0.25"/>
    <row r="27" spans="1:36" x14ac:dyDescent="0.25">
      <c r="A27" s="1"/>
    </row>
    <row r="28" spans="1:36" x14ac:dyDescent="0.25">
      <c r="A28" s="1"/>
      <c r="B28" s="97"/>
      <c r="C28" s="97"/>
      <c r="D28" s="97"/>
      <c r="AB28" s="97"/>
    </row>
  </sheetData>
  <mergeCells count="10">
    <mergeCell ref="C4:P4"/>
    <mergeCell ref="Q4:U4"/>
    <mergeCell ref="V4:Z4"/>
    <mergeCell ref="AA4:AD4"/>
    <mergeCell ref="AE4:AJ4"/>
    <mergeCell ref="B3:P3"/>
    <mergeCell ref="Q3:U3"/>
    <mergeCell ref="V3:Z3"/>
    <mergeCell ref="AA3:AD3"/>
    <mergeCell ref="AE3:A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776"/>
  <sheetViews>
    <sheetView zoomScale="172" zoomScaleNormal="172" zoomScalePageLayoutView="64" workbookViewId="0">
      <selection activeCell="A3" sqref="A3"/>
    </sheetView>
  </sheetViews>
  <sheetFormatPr baseColWidth="10" defaultColWidth="9.140625" defaultRowHeight="15" x14ac:dyDescent="0.25"/>
  <cols>
    <col min="1" max="1" width="9.28515625" customWidth="1"/>
    <col min="2" max="2" width="7" customWidth="1"/>
    <col min="3" max="3" width="8.5703125" customWidth="1"/>
    <col min="4" max="25" width="4.85546875" customWidth="1"/>
    <col min="26" max="26" width="5.7109375" customWidth="1"/>
  </cols>
  <sheetData>
    <row r="1" spans="1:33" ht="15.75" x14ac:dyDescent="0.25">
      <c r="A1" s="7" t="s">
        <v>156</v>
      </c>
    </row>
    <row r="2" spans="1:3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33" x14ac:dyDescent="0.25">
      <c r="A3" s="3" t="s">
        <v>129</v>
      </c>
      <c r="B3" s="221" t="s">
        <v>157</v>
      </c>
      <c r="C3" s="221"/>
      <c r="D3" s="221" t="s">
        <v>158</v>
      </c>
      <c r="E3" s="221"/>
      <c r="F3" s="221" t="s">
        <v>132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5" t="s">
        <v>159</v>
      </c>
      <c r="B4" s="221">
        <v>3</v>
      </c>
      <c r="C4" s="221"/>
      <c r="D4" s="221">
        <v>1</v>
      </c>
      <c r="E4" s="221"/>
      <c r="F4" s="221">
        <v>3</v>
      </c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3" t="s">
        <v>139</v>
      </c>
      <c r="B5" s="11">
        <v>15</v>
      </c>
      <c r="C5" s="11">
        <v>19</v>
      </c>
      <c r="D5" s="11">
        <v>137</v>
      </c>
      <c r="E5" s="11">
        <v>138</v>
      </c>
      <c r="F5" s="11">
        <v>164</v>
      </c>
      <c r="G5" s="11">
        <v>165</v>
      </c>
      <c r="H5" s="11">
        <v>166</v>
      </c>
      <c r="I5" s="11">
        <v>167</v>
      </c>
      <c r="J5" s="11">
        <v>168</v>
      </c>
      <c r="K5" s="11">
        <v>87</v>
      </c>
      <c r="L5" s="11">
        <v>86</v>
      </c>
      <c r="M5" s="11">
        <v>85</v>
      </c>
      <c r="N5" s="11">
        <v>84</v>
      </c>
      <c r="O5" s="11">
        <v>83</v>
      </c>
      <c r="P5" s="5">
        <v>74</v>
      </c>
      <c r="Q5" s="5">
        <v>73</v>
      </c>
      <c r="R5" s="5">
        <v>72</v>
      </c>
      <c r="S5" s="5">
        <v>70</v>
      </c>
      <c r="T5" s="5">
        <v>69</v>
      </c>
      <c r="U5" s="5">
        <v>69</v>
      </c>
      <c r="V5" s="5">
        <v>68</v>
      </c>
      <c r="W5" s="5">
        <v>67</v>
      </c>
      <c r="X5" s="5">
        <v>66</v>
      </c>
      <c r="Y5" s="5">
        <v>65</v>
      </c>
      <c r="Z5" s="13"/>
      <c r="AA5" s="1"/>
      <c r="AB5" s="1"/>
      <c r="AC5" s="1"/>
      <c r="AD5" s="1"/>
      <c r="AE5" s="1"/>
      <c r="AF5" s="1"/>
      <c r="AG5" s="1"/>
    </row>
    <row r="6" spans="1:33" ht="15.75" thickBot="1" x14ac:dyDescent="0.3">
      <c r="A6" s="4" t="s">
        <v>140</v>
      </c>
      <c r="B6" s="12"/>
      <c r="C6" s="12"/>
      <c r="D6" s="12"/>
      <c r="E6" s="12"/>
      <c r="F6" s="12"/>
      <c r="G6" s="12"/>
      <c r="H6" s="12"/>
      <c r="I6" s="12"/>
      <c r="J6" s="12"/>
      <c r="K6" s="12" t="s">
        <v>160</v>
      </c>
      <c r="L6" s="12" t="s">
        <v>160</v>
      </c>
      <c r="M6" s="12" t="s">
        <v>160</v>
      </c>
      <c r="N6" s="12" t="s">
        <v>160</v>
      </c>
      <c r="O6" s="12" t="s">
        <v>160</v>
      </c>
      <c r="P6" s="12" t="s">
        <v>160</v>
      </c>
      <c r="Q6" s="12" t="s">
        <v>160</v>
      </c>
      <c r="R6" s="12" t="s">
        <v>160</v>
      </c>
      <c r="S6" s="12" t="s">
        <v>160</v>
      </c>
      <c r="T6" s="12" t="s">
        <v>160</v>
      </c>
      <c r="U6" s="12" t="s">
        <v>160</v>
      </c>
      <c r="V6" s="12" t="s">
        <v>160</v>
      </c>
      <c r="W6" s="12" t="s">
        <v>160</v>
      </c>
      <c r="X6" s="12" t="s">
        <v>160</v>
      </c>
      <c r="Y6" s="12" t="s">
        <v>160</v>
      </c>
      <c r="Z6" s="179"/>
      <c r="AA6" s="1"/>
      <c r="AB6" s="1"/>
      <c r="AC6" s="1"/>
      <c r="AD6" s="1"/>
      <c r="AE6" s="1"/>
      <c r="AF6" s="1"/>
      <c r="AG6" s="1"/>
    </row>
    <row r="7" spans="1:33" ht="15.75" thickTop="1" x14ac:dyDescent="0.25">
      <c r="A7" s="2" t="s">
        <v>146</v>
      </c>
      <c r="B7" s="1">
        <v>51.31</v>
      </c>
      <c r="C7" s="1">
        <v>51.37</v>
      </c>
      <c r="D7" s="1">
        <v>48.84</v>
      </c>
      <c r="E7" s="1">
        <v>51.06</v>
      </c>
      <c r="F7" s="1">
        <v>55.49</v>
      </c>
      <c r="G7" s="1">
        <v>54.63</v>
      </c>
      <c r="H7" s="1">
        <v>54.59</v>
      </c>
      <c r="I7" s="1">
        <v>54.95</v>
      </c>
      <c r="J7" s="1">
        <v>53.92</v>
      </c>
      <c r="K7" s="1">
        <v>51.08</v>
      </c>
      <c r="L7" s="1">
        <v>51.13</v>
      </c>
      <c r="M7" s="1">
        <v>52.61</v>
      </c>
      <c r="N7" s="1">
        <v>51.29</v>
      </c>
      <c r="O7" s="1">
        <v>51.64</v>
      </c>
      <c r="P7" s="1">
        <v>51.27</v>
      </c>
      <c r="Q7" s="1">
        <v>51.74</v>
      </c>
      <c r="R7" s="1">
        <v>51.77</v>
      </c>
      <c r="S7" s="1">
        <v>51.56</v>
      </c>
      <c r="T7" s="1">
        <v>51.47</v>
      </c>
      <c r="U7" s="1">
        <v>51.26</v>
      </c>
      <c r="V7" s="1">
        <v>51.5</v>
      </c>
      <c r="W7" s="1">
        <v>51.68</v>
      </c>
      <c r="X7" s="1">
        <v>51.74</v>
      </c>
      <c r="Y7" s="1">
        <v>51.69</v>
      </c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1" t="s">
        <v>147</v>
      </c>
      <c r="B8" s="1">
        <v>21.05</v>
      </c>
      <c r="C8" s="1">
        <v>21.37</v>
      </c>
      <c r="D8" s="1">
        <v>24.52</v>
      </c>
      <c r="E8" s="1">
        <v>24.87</v>
      </c>
      <c r="F8" s="1">
        <v>22.59</v>
      </c>
      <c r="G8" s="1">
        <v>22.96</v>
      </c>
      <c r="H8" s="1">
        <v>23.05</v>
      </c>
      <c r="I8" s="1">
        <v>22.87</v>
      </c>
      <c r="J8" s="1">
        <v>23.27</v>
      </c>
      <c r="K8" s="1">
        <v>21.45</v>
      </c>
      <c r="L8" s="1">
        <v>21.53</v>
      </c>
      <c r="M8" s="1">
        <v>22.23</v>
      </c>
      <c r="N8" s="1">
        <v>20.75</v>
      </c>
      <c r="O8" s="1">
        <v>23.3</v>
      </c>
      <c r="P8" s="1">
        <v>24.02</v>
      </c>
      <c r="Q8" s="1">
        <v>23.9</v>
      </c>
      <c r="R8" s="1">
        <v>23.91</v>
      </c>
      <c r="S8" s="1">
        <v>24.3</v>
      </c>
      <c r="T8" s="1">
        <v>24.31</v>
      </c>
      <c r="U8" s="1">
        <v>24.08</v>
      </c>
      <c r="V8" s="1">
        <v>24.16</v>
      </c>
      <c r="W8" s="1">
        <v>24.14</v>
      </c>
      <c r="X8" s="1">
        <v>23.89</v>
      </c>
      <c r="Y8" s="1">
        <v>24.23</v>
      </c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" t="s">
        <v>148</v>
      </c>
      <c r="B9" s="1">
        <v>7.78</v>
      </c>
      <c r="C9" s="1">
        <v>6.58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1.87</v>
      </c>
      <c r="L9" s="1">
        <v>1.92</v>
      </c>
      <c r="M9" s="1">
        <v>3.2</v>
      </c>
      <c r="N9" s="1">
        <v>4.76</v>
      </c>
      <c r="O9" s="1">
        <v>1.72</v>
      </c>
      <c r="P9" s="1">
        <v>1.73</v>
      </c>
      <c r="Q9" s="1">
        <v>1.43</v>
      </c>
      <c r="R9" s="1">
        <v>1.29</v>
      </c>
      <c r="S9" s="1">
        <v>1.19</v>
      </c>
      <c r="T9" s="1">
        <v>1.28</v>
      </c>
      <c r="U9" s="1">
        <v>1.76</v>
      </c>
      <c r="V9" s="1">
        <v>1.28</v>
      </c>
      <c r="W9" s="1">
        <v>1.3</v>
      </c>
      <c r="X9" s="1">
        <v>1.29</v>
      </c>
      <c r="Y9" s="1">
        <v>1.32</v>
      </c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1" t="s">
        <v>149</v>
      </c>
      <c r="B10" s="1">
        <v>19.86</v>
      </c>
      <c r="C10" s="1">
        <v>20.69</v>
      </c>
      <c r="D10" s="1">
        <v>24.37</v>
      </c>
      <c r="E10" s="1">
        <v>24.12</v>
      </c>
      <c r="F10" s="1">
        <v>21.92</v>
      </c>
      <c r="G10" s="1">
        <v>22.4</v>
      </c>
      <c r="H10" s="1">
        <v>22.37</v>
      </c>
      <c r="I10" s="1">
        <v>21.94</v>
      </c>
      <c r="J10" s="1">
        <v>22.55</v>
      </c>
      <c r="K10" s="1">
        <v>20.45</v>
      </c>
      <c r="L10" s="1">
        <v>20.87</v>
      </c>
      <c r="M10" s="1">
        <v>21.96</v>
      </c>
      <c r="N10" s="1">
        <v>20.22</v>
      </c>
      <c r="O10" s="1">
        <v>22.09</v>
      </c>
      <c r="P10" s="1">
        <v>22.98</v>
      </c>
      <c r="Q10" s="1">
        <v>22.93</v>
      </c>
      <c r="R10" s="1">
        <v>23.03</v>
      </c>
      <c r="S10" s="1">
        <v>22.96</v>
      </c>
      <c r="T10" s="1">
        <v>22.94</v>
      </c>
      <c r="U10" s="1">
        <v>22.9</v>
      </c>
      <c r="V10" s="1">
        <v>23.05</v>
      </c>
      <c r="W10" s="1">
        <v>22.88</v>
      </c>
      <c r="X10" s="1">
        <v>23.08</v>
      </c>
      <c r="Y10" s="1">
        <v>22.76</v>
      </c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" t="s">
        <v>150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4.97</v>
      </c>
      <c r="L11" s="1">
        <v>4.55</v>
      </c>
      <c r="M11" s="1"/>
      <c r="N11" s="1">
        <v>2.98</v>
      </c>
      <c r="O11" s="1">
        <v>1.23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1" t="s">
        <v>151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1" t="s">
        <v>152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1" t="s">
        <v>161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0.24</v>
      </c>
      <c r="J14" s="1">
        <v>0.26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11" t="s">
        <v>155</v>
      </c>
      <c r="B15" s="11">
        <f t="shared" ref="B15:Y15" si="0">B7+B8+B9+B10</f>
        <v>100</v>
      </c>
      <c r="C15" s="11">
        <f t="shared" si="0"/>
        <v>100.00999999999999</v>
      </c>
      <c r="D15" s="11">
        <f t="shared" si="0"/>
        <v>97.73</v>
      </c>
      <c r="E15" s="11">
        <f t="shared" si="0"/>
        <v>100.05000000000001</v>
      </c>
      <c r="F15" s="11">
        <f t="shared" si="0"/>
        <v>100</v>
      </c>
      <c r="G15" s="11">
        <f t="shared" si="0"/>
        <v>99.990000000000009</v>
      </c>
      <c r="H15" s="11">
        <f t="shared" si="0"/>
        <v>100.01</v>
      </c>
      <c r="I15" s="11">
        <f t="shared" si="0"/>
        <v>99.76</v>
      </c>
      <c r="J15" s="11">
        <f t="shared" si="0"/>
        <v>99.74</v>
      </c>
      <c r="K15" s="11">
        <f t="shared" si="0"/>
        <v>94.850000000000009</v>
      </c>
      <c r="L15" s="11">
        <f t="shared" si="0"/>
        <v>95.45</v>
      </c>
      <c r="M15" s="11">
        <f t="shared" si="0"/>
        <v>100</v>
      </c>
      <c r="N15" s="11">
        <f t="shared" si="0"/>
        <v>97.02</v>
      </c>
      <c r="O15" s="11">
        <f t="shared" si="0"/>
        <v>98.75</v>
      </c>
      <c r="P15" s="11">
        <f t="shared" si="0"/>
        <v>100.00000000000001</v>
      </c>
      <c r="Q15" s="11">
        <f t="shared" si="0"/>
        <v>100</v>
      </c>
      <c r="R15" s="11">
        <f t="shared" si="0"/>
        <v>100.00000000000001</v>
      </c>
      <c r="S15" s="11">
        <f t="shared" si="0"/>
        <v>100.00999999999999</v>
      </c>
      <c r="T15" s="11">
        <f t="shared" si="0"/>
        <v>100</v>
      </c>
      <c r="U15" s="11">
        <f t="shared" si="0"/>
        <v>100</v>
      </c>
      <c r="V15" s="11">
        <f t="shared" si="0"/>
        <v>99.99</v>
      </c>
      <c r="W15" s="11">
        <f t="shared" si="0"/>
        <v>99.999999999999986</v>
      </c>
      <c r="X15" s="11">
        <f t="shared" si="0"/>
        <v>100</v>
      </c>
      <c r="Y15" s="11">
        <f t="shared" si="0"/>
        <v>100</v>
      </c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1" t="s">
        <v>162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10" t="s">
        <v>146</v>
      </c>
      <c r="B17" s="1">
        <v>2</v>
      </c>
      <c r="C17" s="1">
        <v>2</v>
      </c>
      <c r="D17" s="1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10" t="s">
        <v>147</v>
      </c>
      <c r="B18" s="1">
        <v>0.86465393304579996</v>
      </c>
      <c r="C18" s="1">
        <v>0.87870065789473684</v>
      </c>
      <c r="D18" s="1">
        <v>1.0030681120883618</v>
      </c>
      <c r="E18" s="1">
        <v>1.0153092467850582</v>
      </c>
      <c r="F18" s="1">
        <v>1.0150527971242418</v>
      </c>
      <c r="G18" s="1">
        <v>1.0123456790123457</v>
      </c>
      <c r="H18" s="1">
        <v>1.0149713782474681</v>
      </c>
      <c r="I18" s="1">
        <v>1.02075429591609</v>
      </c>
      <c r="J18" s="1">
        <v>1.0157136621562637</v>
      </c>
      <c r="K18" s="1">
        <v>0.88018054985638094</v>
      </c>
      <c r="L18" s="1">
        <v>0.88111315735625129</v>
      </c>
      <c r="M18" s="1">
        <v>0.93817261025532805</v>
      </c>
      <c r="N18" s="1">
        <v>0.85198111270786292</v>
      </c>
      <c r="O18" s="1">
        <v>0.96400496483243692</v>
      </c>
      <c r="P18" s="1">
        <v>0.98584034475682325</v>
      </c>
      <c r="Q18" s="1">
        <v>0.99046829672606707</v>
      </c>
      <c r="R18" s="1">
        <v>0.99149906697076506</v>
      </c>
      <c r="S18" s="1">
        <v>1.0030959752321982</v>
      </c>
      <c r="T18" s="1">
        <v>1.0018545229754789</v>
      </c>
      <c r="U18" s="1">
        <v>0.98810012310217488</v>
      </c>
      <c r="V18" s="1">
        <v>0.99649412249948444</v>
      </c>
      <c r="W18" s="1">
        <v>0.9991721854304636</v>
      </c>
      <c r="X18" s="1">
        <v>0.99005387484459184</v>
      </c>
      <c r="Y18" s="1">
        <v>1.0031049472158973</v>
      </c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0" t="s">
        <v>148</v>
      </c>
      <c r="B19" s="1">
        <v>0.31957280755802014</v>
      </c>
      <c r="C19" s="1">
        <v>0.27055921052631576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7.6733688961838339E-2</v>
      </c>
      <c r="L19" s="1">
        <v>7.8575813382443224E-2</v>
      </c>
      <c r="M19" s="1">
        <v>0.13504958852078497</v>
      </c>
      <c r="N19" s="1">
        <v>0.19544241428864711</v>
      </c>
      <c r="O19" s="1">
        <v>7.1162598262308654E-2</v>
      </c>
      <c r="P19" s="1">
        <v>7.1003488610712082E-2</v>
      </c>
      <c r="Q19" s="1">
        <v>5.9262329050973894E-2</v>
      </c>
      <c r="R19" s="1">
        <v>5.3493676135185568E-2</v>
      </c>
      <c r="S19" s="1">
        <v>4.912280701754386E-2</v>
      </c>
      <c r="T19" s="1">
        <v>5.2750875746960642E-2</v>
      </c>
      <c r="U19" s="1">
        <v>7.2219942552318436E-2</v>
      </c>
      <c r="V19" s="1">
        <v>5.2794390595999177E-2</v>
      </c>
      <c r="W19" s="1">
        <v>5.3807947019867554E-2</v>
      </c>
      <c r="X19" s="1">
        <v>5.346042271031911E-2</v>
      </c>
      <c r="Y19" s="1">
        <v>5.4647070999793004E-2</v>
      </c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0" t="s">
        <v>149</v>
      </c>
      <c r="B20" s="1">
        <v>0.81577325939617984</v>
      </c>
      <c r="C20" s="1">
        <v>0.85074013157894735</v>
      </c>
      <c r="D20" s="1">
        <v>0.99693188791163845</v>
      </c>
      <c r="E20" s="1">
        <v>0.98469075321494193</v>
      </c>
      <c r="F20" s="1">
        <v>0.98494720287575832</v>
      </c>
      <c r="G20" s="1">
        <v>0.98765432098765416</v>
      </c>
      <c r="H20" s="1">
        <v>0.98502862175253192</v>
      </c>
      <c r="I20" s="1">
        <v>0.97924570408390976</v>
      </c>
      <c r="J20" s="1">
        <v>0.98428633784373643</v>
      </c>
      <c r="K20" s="1">
        <v>0.83914649158801802</v>
      </c>
      <c r="L20" s="1">
        <v>0.8541027215060365</v>
      </c>
      <c r="M20" s="1">
        <v>0.92677780122388687</v>
      </c>
      <c r="N20" s="1">
        <v>0.8302196674194211</v>
      </c>
      <c r="O20" s="1">
        <v>0.91394290442697557</v>
      </c>
      <c r="P20" s="1">
        <v>0.9431561666324646</v>
      </c>
      <c r="Q20" s="1">
        <v>0.95026937422295898</v>
      </c>
      <c r="R20" s="1">
        <v>0.95500725689404931</v>
      </c>
      <c r="S20" s="1">
        <v>0.94778121775025803</v>
      </c>
      <c r="T20" s="1">
        <v>0.94539460127756025</v>
      </c>
      <c r="U20" s="1">
        <v>0.93967993434550678</v>
      </c>
      <c r="V20" s="1">
        <v>0.95071148690451646</v>
      </c>
      <c r="W20" s="1">
        <v>0.94701986754966883</v>
      </c>
      <c r="X20" s="1">
        <v>0.95648570244508913</v>
      </c>
      <c r="Y20" s="1">
        <v>0.94224798178430968</v>
      </c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0" t="s">
        <v>150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0.20393926959376285</v>
      </c>
      <c r="L21" s="1">
        <v>0.18620830775526906</v>
      </c>
      <c r="M21" s="1">
        <v>0</v>
      </c>
      <c r="N21" s="1">
        <v>0.122356805584069</v>
      </c>
      <c r="O21" s="1">
        <v>5.0889532478278862E-2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0" t="s">
        <v>151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/>
      <c r="AA22" s="1"/>
      <c r="AB22" s="1"/>
      <c r="AC22" s="1"/>
      <c r="AD22" s="1"/>
      <c r="AE22" s="1"/>
      <c r="AF22" s="1"/>
      <c r="AG22" s="1"/>
    </row>
    <row r="23" spans="1:33" ht="15.75" thickBot="1" x14ac:dyDescent="0.3">
      <c r="A23" s="9" t="s">
        <v>152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"/>
      <c r="AA23" s="1"/>
      <c r="AB23" s="1"/>
      <c r="AC23" s="1"/>
      <c r="AD23" s="1"/>
      <c r="AE23" s="1"/>
      <c r="AF23" s="1"/>
      <c r="AG23" s="1"/>
    </row>
    <row r="24" spans="1:33" ht="15.75" thickTop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</sheetData>
  <mergeCells count="6">
    <mergeCell ref="F3:Y3"/>
    <mergeCell ref="F4:Y4"/>
    <mergeCell ref="B3:C3"/>
    <mergeCell ref="D3:E3"/>
    <mergeCell ref="B4:C4"/>
    <mergeCell ref="D4:E4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38"/>
  <sheetViews>
    <sheetView zoomScale="160" zoomScaleNormal="160" zoomScalePageLayoutView="80" workbookViewId="0">
      <selection activeCell="A2" sqref="A2"/>
    </sheetView>
  </sheetViews>
  <sheetFormatPr baseColWidth="10" defaultColWidth="10.28515625" defaultRowHeight="15" x14ac:dyDescent="0.25"/>
  <cols>
    <col min="2" max="34" width="4.85546875" customWidth="1"/>
  </cols>
  <sheetData>
    <row r="1" spans="1:34" ht="15.75" x14ac:dyDescent="0.25">
      <c r="A1" s="7" t="s">
        <v>462</v>
      </c>
    </row>
    <row r="3" spans="1:34" x14ac:dyDescent="0.25">
      <c r="A3" s="5" t="s">
        <v>129</v>
      </c>
      <c r="B3" s="220" t="s">
        <v>163</v>
      </c>
      <c r="C3" s="220"/>
      <c r="D3" s="220"/>
      <c r="E3" s="220"/>
      <c r="F3" s="220" t="s">
        <v>463</v>
      </c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 t="s">
        <v>463</v>
      </c>
      <c r="T3" s="220"/>
      <c r="U3" s="220"/>
      <c r="V3" s="220"/>
      <c r="W3" s="220"/>
      <c r="X3" s="220"/>
      <c r="Y3" s="220"/>
      <c r="Z3" s="220"/>
      <c r="AA3" s="220" t="s">
        <v>463</v>
      </c>
      <c r="AB3" s="220"/>
      <c r="AC3" s="220"/>
      <c r="AD3" s="220"/>
      <c r="AE3" s="220"/>
      <c r="AF3" s="220"/>
      <c r="AG3" s="220"/>
      <c r="AH3" s="220"/>
    </row>
    <row r="4" spans="1:34" x14ac:dyDescent="0.25">
      <c r="A4" s="5" t="s">
        <v>164</v>
      </c>
      <c r="B4" s="220">
        <v>8</v>
      </c>
      <c r="C4" s="220"/>
      <c r="D4" s="220"/>
      <c r="E4" s="5">
        <v>11</v>
      </c>
      <c r="F4" s="220">
        <v>1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>
        <v>4</v>
      </c>
      <c r="T4" s="220"/>
      <c r="U4" s="220"/>
      <c r="V4" s="220"/>
      <c r="W4" s="220"/>
      <c r="X4" s="220"/>
      <c r="Y4" s="220"/>
      <c r="Z4" s="220"/>
      <c r="AA4" s="220" t="s">
        <v>165</v>
      </c>
      <c r="AB4" s="220"/>
      <c r="AC4" s="220"/>
      <c r="AD4" s="220"/>
      <c r="AE4" s="220"/>
      <c r="AF4" s="220"/>
      <c r="AG4" s="220"/>
      <c r="AH4" s="220"/>
    </row>
    <row r="5" spans="1:34" x14ac:dyDescent="0.25">
      <c r="A5" s="3" t="s">
        <v>139</v>
      </c>
      <c r="B5" s="3">
        <v>27</v>
      </c>
      <c r="C5" s="3">
        <v>28</v>
      </c>
      <c r="D5" s="3">
        <v>29</v>
      </c>
      <c r="E5" s="3">
        <v>37</v>
      </c>
      <c r="F5" s="3">
        <v>38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18</v>
      </c>
      <c r="P5" s="3">
        <v>19</v>
      </c>
      <c r="Q5" s="3">
        <v>20</v>
      </c>
      <c r="R5" s="3">
        <v>21</v>
      </c>
      <c r="S5" s="3">
        <v>31</v>
      </c>
      <c r="T5" s="3">
        <v>32</v>
      </c>
      <c r="U5" s="3">
        <v>34</v>
      </c>
      <c r="V5" s="3">
        <v>35</v>
      </c>
      <c r="W5" s="3">
        <v>36</v>
      </c>
      <c r="X5" s="3">
        <v>37</v>
      </c>
      <c r="Y5" s="3">
        <v>38</v>
      </c>
      <c r="Z5" s="3">
        <v>39</v>
      </c>
      <c r="AA5" s="3">
        <v>60</v>
      </c>
      <c r="AB5" s="3">
        <v>61</v>
      </c>
      <c r="AC5" s="3">
        <v>63</v>
      </c>
      <c r="AD5" s="3">
        <v>64</v>
      </c>
      <c r="AE5" s="3">
        <v>65</v>
      </c>
      <c r="AF5" s="3">
        <v>66</v>
      </c>
      <c r="AG5" s="3">
        <v>67</v>
      </c>
      <c r="AH5" s="3">
        <v>68</v>
      </c>
    </row>
    <row r="6" spans="1:34" ht="15.75" thickBot="1" x14ac:dyDescent="0.3">
      <c r="A6" s="4" t="s">
        <v>140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166</v>
      </c>
      <c r="P6" s="4" t="s">
        <v>167</v>
      </c>
      <c r="Q6" s="4" t="s">
        <v>167</v>
      </c>
      <c r="R6" s="4" t="s">
        <v>168</v>
      </c>
      <c r="S6" s="4"/>
      <c r="T6" s="4"/>
      <c r="U6" s="4"/>
      <c r="V6" s="4"/>
      <c r="W6" s="4"/>
      <c r="X6" s="4"/>
      <c r="Y6" s="4"/>
      <c r="Z6" s="4"/>
      <c r="AA6" s="4" t="s">
        <v>166</v>
      </c>
      <c r="AB6" s="4" t="s">
        <v>167</v>
      </c>
      <c r="AC6" s="4" t="s">
        <v>168</v>
      </c>
      <c r="AD6" s="4" t="s">
        <v>168</v>
      </c>
      <c r="AE6" s="4" t="s">
        <v>168</v>
      </c>
      <c r="AF6" s="4" t="s">
        <v>168</v>
      </c>
      <c r="AG6" s="4" t="s">
        <v>168</v>
      </c>
      <c r="AH6" s="4" t="s">
        <v>168</v>
      </c>
    </row>
    <row r="7" spans="1:34" ht="15.75" thickTop="1" x14ac:dyDescent="0.25">
      <c r="A7" s="2" t="s">
        <v>169</v>
      </c>
      <c r="B7" s="2">
        <v>23.98</v>
      </c>
      <c r="C7" s="2">
        <v>32.64</v>
      </c>
      <c r="D7" s="2">
        <v>21.57</v>
      </c>
      <c r="E7" s="2">
        <v>30.34</v>
      </c>
      <c r="F7" s="2">
        <v>24.63</v>
      </c>
      <c r="G7" s="2">
        <v>30.54</v>
      </c>
      <c r="H7" s="2">
        <v>35.26</v>
      </c>
      <c r="I7" s="2">
        <v>32</v>
      </c>
      <c r="J7" s="2">
        <v>34.840000000000003</v>
      </c>
      <c r="K7" s="2">
        <v>38.72</v>
      </c>
      <c r="L7" s="2">
        <v>42.3</v>
      </c>
      <c r="M7" s="2">
        <v>34.03</v>
      </c>
      <c r="N7" s="2">
        <v>37.26</v>
      </c>
      <c r="O7" s="2">
        <v>34.83</v>
      </c>
      <c r="P7" s="2">
        <v>39.15</v>
      </c>
      <c r="Q7" s="2">
        <v>34.39</v>
      </c>
      <c r="R7" s="2">
        <v>38.299999999999997</v>
      </c>
      <c r="S7" s="2">
        <v>24.83</v>
      </c>
      <c r="T7" s="2">
        <v>25.84</v>
      </c>
      <c r="U7" s="2">
        <v>33.39</v>
      </c>
      <c r="V7" s="2">
        <v>29.61</v>
      </c>
      <c r="W7" s="2">
        <v>30.52</v>
      </c>
      <c r="X7" s="2">
        <v>33.83</v>
      </c>
      <c r="Y7" s="2">
        <v>27.01</v>
      </c>
      <c r="Z7" s="2">
        <v>28.36</v>
      </c>
      <c r="AA7" s="2">
        <v>32.58</v>
      </c>
      <c r="AB7" s="2">
        <v>30.71</v>
      </c>
      <c r="AC7" s="2">
        <v>32.020000000000003</v>
      </c>
      <c r="AD7" s="2">
        <v>33.89</v>
      </c>
      <c r="AE7" s="2">
        <v>33.97</v>
      </c>
      <c r="AF7" s="2">
        <v>24.32</v>
      </c>
      <c r="AG7" s="2">
        <v>28.79</v>
      </c>
      <c r="AH7" s="2">
        <v>30.15</v>
      </c>
    </row>
    <row r="8" spans="1:34" x14ac:dyDescent="0.25">
      <c r="A8" s="2" t="s">
        <v>170</v>
      </c>
      <c r="B8" s="2">
        <v>12.2</v>
      </c>
      <c r="C8" s="2">
        <v>12.97</v>
      </c>
      <c r="D8" s="2">
        <v>10.83</v>
      </c>
      <c r="E8" s="2">
        <v>11.77</v>
      </c>
      <c r="F8" s="2">
        <v>9.6300000000000008</v>
      </c>
      <c r="G8" s="2">
        <v>12.06</v>
      </c>
      <c r="H8" s="2">
        <v>10.98</v>
      </c>
      <c r="I8" s="2">
        <v>13.73</v>
      </c>
      <c r="J8" s="2">
        <v>4.62</v>
      </c>
      <c r="K8" s="2">
        <v>11</v>
      </c>
      <c r="L8" s="2">
        <v>10.99</v>
      </c>
      <c r="M8" s="2">
        <v>15.28</v>
      </c>
      <c r="N8" s="2">
        <v>3.14</v>
      </c>
      <c r="O8" s="2">
        <v>16.510000000000002</v>
      </c>
      <c r="P8" s="2">
        <v>16.79</v>
      </c>
      <c r="Q8" s="2">
        <v>16.87</v>
      </c>
      <c r="R8" s="2">
        <v>15.36</v>
      </c>
      <c r="S8" s="2">
        <v>11.09</v>
      </c>
      <c r="T8" s="2">
        <v>12.95</v>
      </c>
      <c r="U8" s="2">
        <v>12.03</v>
      </c>
      <c r="V8" s="2">
        <v>9.84</v>
      </c>
      <c r="W8" s="2">
        <v>11.22</v>
      </c>
      <c r="X8" s="2">
        <v>11.88</v>
      </c>
      <c r="Y8" s="2">
        <v>11.34</v>
      </c>
      <c r="Z8" s="2">
        <v>13.78</v>
      </c>
      <c r="AA8" s="2">
        <v>16.75</v>
      </c>
      <c r="AB8" s="2">
        <v>15.65</v>
      </c>
      <c r="AC8" s="2">
        <v>12.65</v>
      </c>
      <c r="AD8" s="2">
        <v>9.83</v>
      </c>
      <c r="AE8" s="2">
        <v>9.5</v>
      </c>
      <c r="AF8" s="2">
        <v>12.91</v>
      </c>
      <c r="AG8" s="2">
        <v>9.86</v>
      </c>
      <c r="AH8" s="2">
        <v>9.73</v>
      </c>
    </row>
    <row r="9" spans="1:34" x14ac:dyDescent="0.25">
      <c r="A9" s="2" t="s">
        <v>171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>
        <v>3.28</v>
      </c>
      <c r="N9" s="2"/>
      <c r="O9" s="2">
        <v>3.03</v>
      </c>
      <c r="P9" s="2">
        <v>3.55</v>
      </c>
      <c r="Q9" s="2">
        <v>3.01</v>
      </c>
      <c r="R9" s="2"/>
      <c r="S9" s="2"/>
      <c r="T9" s="2"/>
      <c r="U9" s="2"/>
      <c r="V9" s="2"/>
      <c r="W9" s="2"/>
      <c r="X9" s="2"/>
      <c r="Y9" s="2"/>
      <c r="Z9" s="2"/>
      <c r="AA9" s="2">
        <v>2.78</v>
      </c>
      <c r="AB9" s="2">
        <v>2.91</v>
      </c>
      <c r="AC9" s="2"/>
      <c r="AD9" s="2"/>
      <c r="AE9" s="2"/>
      <c r="AF9" s="2"/>
      <c r="AG9" s="2"/>
      <c r="AH9" s="2"/>
    </row>
    <row r="10" spans="1:34" x14ac:dyDescent="0.25">
      <c r="A10" s="2" t="s">
        <v>172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25">
      <c r="A11" s="2" t="s">
        <v>173</v>
      </c>
      <c r="B11" s="2">
        <v>0.87</v>
      </c>
      <c r="C11" s="2">
        <v>0.69</v>
      </c>
      <c r="D11" s="2">
        <v>0.43</v>
      </c>
      <c r="E11" s="2">
        <v>0.24</v>
      </c>
      <c r="F11" s="2">
        <v>0.55000000000000004</v>
      </c>
      <c r="G11" s="2">
        <v>2.75</v>
      </c>
      <c r="H11" s="2"/>
      <c r="I11" s="2">
        <v>1.23</v>
      </c>
      <c r="J11" s="2">
        <v>8.01</v>
      </c>
      <c r="K11" s="2">
        <v>5.24</v>
      </c>
      <c r="L11" s="2">
        <v>5.69</v>
      </c>
      <c r="M11" s="2">
        <v>1.34</v>
      </c>
      <c r="N11" s="2">
        <v>9.91</v>
      </c>
      <c r="O11" s="2">
        <v>1.3</v>
      </c>
      <c r="P11" s="2">
        <v>1.25</v>
      </c>
      <c r="Q11" s="2">
        <v>1.45</v>
      </c>
      <c r="R11" s="2">
        <v>1.9</v>
      </c>
      <c r="S11" s="2">
        <v>2.85</v>
      </c>
      <c r="T11" s="2">
        <v>0.77</v>
      </c>
      <c r="U11" s="2">
        <v>2.17</v>
      </c>
      <c r="V11" s="2">
        <v>3.32</v>
      </c>
      <c r="W11" s="2">
        <v>3.32</v>
      </c>
      <c r="X11" s="2">
        <v>3.01</v>
      </c>
      <c r="Y11" s="2">
        <v>3.38</v>
      </c>
      <c r="Z11" s="2"/>
      <c r="AA11" s="2">
        <v>0.15</v>
      </c>
      <c r="AB11" s="2">
        <v>0.28000000000000003</v>
      </c>
      <c r="AC11" s="2">
        <v>3.13</v>
      </c>
      <c r="AD11" s="2">
        <v>7.91</v>
      </c>
      <c r="AE11" s="2">
        <v>7.97</v>
      </c>
      <c r="AF11" s="2">
        <v>1.78</v>
      </c>
      <c r="AG11" s="2"/>
      <c r="AH11" s="2">
        <v>5.77</v>
      </c>
    </row>
    <row r="12" spans="1:34" x14ac:dyDescent="0.25">
      <c r="A12" s="2" t="s">
        <v>174</v>
      </c>
      <c r="B12" s="2">
        <v>1.48</v>
      </c>
      <c r="C12" s="2">
        <v>8.2200000000000006</v>
      </c>
      <c r="D12" s="2">
        <v>5.38</v>
      </c>
      <c r="E12" s="2">
        <v>8.43</v>
      </c>
      <c r="F12" s="2">
        <v>6.75</v>
      </c>
      <c r="G12" s="2">
        <v>4.83</v>
      </c>
      <c r="H12" s="2">
        <v>5.07</v>
      </c>
      <c r="I12" s="2">
        <v>1.53</v>
      </c>
      <c r="J12" s="2">
        <v>9.1999999999999993</v>
      </c>
      <c r="K12" s="2">
        <v>6.59</v>
      </c>
      <c r="L12" s="2">
        <v>6.57</v>
      </c>
      <c r="M12" s="2">
        <v>1.74</v>
      </c>
      <c r="N12" s="2">
        <v>13.43</v>
      </c>
      <c r="O12" s="2">
        <v>1.84</v>
      </c>
      <c r="P12" s="2">
        <v>1.66</v>
      </c>
      <c r="Q12" s="2">
        <v>2.0299999999999998</v>
      </c>
      <c r="R12" s="2">
        <v>2.2400000000000002</v>
      </c>
      <c r="S12" s="2">
        <v>3.15</v>
      </c>
      <c r="T12" s="2">
        <v>0.93</v>
      </c>
      <c r="U12" s="2">
        <v>3.33</v>
      </c>
      <c r="V12" s="2">
        <v>5.67</v>
      </c>
      <c r="W12" s="2">
        <v>3.82</v>
      </c>
      <c r="X12" s="2">
        <v>3.25</v>
      </c>
      <c r="Y12" s="2">
        <v>3.94</v>
      </c>
      <c r="Z12" s="2"/>
      <c r="AA12" s="2">
        <v>0.28999999999999998</v>
      </c>
      <c r="AB12" s="2">
        <v>0.41</v>
      </c>
      <c r="AC12" s="2">
        <v>3.62</v>
      </c>
      <c r="AD12" s="2">
        <v>8.5299999999999994</v>
      </c>
      <c r="AE12" s="2">
        <v>8.69</v>
      </c>
      <c r="AF12" s="2">
        <v>2.42</v>
      </c>
      <c r="AG12" s="2"/>
      <c r="AH12" s="2">
        <v>6.4</v>
      </c>
    </row>
    <row r="13" spans="1:34" x14ac:dyDescent="0.25">
      <c r="A13" s="2" t="s">
        <v>146</v>
      </c>
      <c r="B13" s="2">
        <v>0.53</v>
      </c>
      <c r="C13" s="2">
        <v>0.54</v>
      </c>
      <c r="D13" s="2">
        <v>0.37</v>
      </c>
      <c r="E13" s="2">
        <v>8.35</v>
      </c>
      <c r="F13" s="2">
        <v>7.51</v>
      </c>
      <c r="G13" s="2"/>
      <c r="H13" s="2"/>
      <c r="I13" s="2">
        <v>0.17</v>
      </c>
      <c r="J13" s="2">
        <v>0.11</v>
      </c>
      <c r="K13" s="2"/>
      <c r="L13" s="2"/>
      <c r="M13" s="2"/>
      <c r="N13" s="2"/>
      <c r="O13" s="2"/>
      <c r="P13" s="2"/>
      <c r="Q13" s="2"/>
      <c r="R13" s="2"/>
      <c r="S13" s="2">
        <v>0.15</v>
      </c>
      <c r="T13" s="2"/>
      <c r="U13" s="2">
        <v>0.18</v>
      </c>
      <c r="V13" s="2">
        <v>0.13</v>
      </c>
      <c r="W13" s="2">
        <v>0.18</v>
      </c>
      <c r="X13" s="2">
        <v>0.13</v>
      </c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A14" s="2" t="s">
        <v>175</v>
      </c>
      <c r="B14" s="2">
        <v>0.17</v>
      </c>
      <c r="C14" s="2">
        <v>0.21</v>
      </c>
      <c r="D14" s="2"/>
      <c r="E14" s="2"/>
      <c r="F14" s="2"/>
      <c r="G14" s="2">
        <v>0.39</v>
      </c>
      <c r="H14" s="2">
        <v>0.28999999999999998</v>
      </c>
      <c r="I14" s="2">
        <v>0.37</v>
      </c>
      <c r="J14" s="2">
        <v>0.44</v>
      </c>
      <c r="K14" s="2">
        <v>2.17</v>
      </c>
      <c r="L14" s="2">
        <v>1.91</v>
      </c>
      <c r="M14" s="2">
        <v>0.42</v>
      </c>
      <c r="N14" s="2">
        <v>3.83</v>
      </c>
      <c r="O14" s="2">
        <v>0.36</v>
      </c>
      <c r="P14" s="2">
        <v>0.33</v>
      </c>
      <c r="Q14" s="2">
        <v>0.57999999999999996</v>
      </c>
      <c r="R14" s="2">
        <v>0.49</v>
      </c>
      <c r="S14" s="2">
        <v>0.66</v>
      </c>
      <c r="T14" s="2">
        <v>0.2</v>
      </c>
      <c r="U14" s="2">
        <v>0.37</v>
      </c>
      <c r="V14" s="2">
        <v>0.23</v>
      </c>
      <c r="W14" s="2">
        <v>0.74</v>
      </c>
      <c r="X14" s="2">
        <v>0.83</v>
      </c>
      <c r="Y14" s="2">
        <v>0.82</v>
      </c>
      <c r="Z14" s="2">
        <v>0.2</v>
      </c>
      <c r="AA14" s="2">
        <v>0.13</v>
      </c>
      <c r="AB14" s="2">
        <v>0.21</v>
      </c>
      <c r="AC14" s="2">
        <v>1.07</v>
      </c>
      <c r="AD14" s="2">
        <v>2.41</v>
      </c>
      <c r="AE14" s="2">
        <v>2.27</v>
      </c>
      <c r="AF14" s="2">
        <v>0.97</v>
      </c>
      <c r="AG14" s="2">
        <v>0.37</v>
      </c>
      <c r="AH14" s="2">
        <v>1.65</v>
      </c>
    </row>
    <row r="15" spans="1:34" x14ac:dyDescent="0.25">
      <c r="A15" s="2" t="s">
        <v>176</v>
      </c>
      <c r="B15" s="2">
        <v>0.62</v>
      </c>
      <c r="C15" s="2">
        <v>0.56000000000000005</v>
      </c>
      <c r="D15" s="2">
        <v>0.49</v>
      </c>
      <c r="E15" s="2">
        <v>0.79</v>
      </c>
      <c r="F15" s="2">
        <v>0.38</v>
      </c>
      <c r="G15" s="2">
        <v>4.47</v>
      </c>
      <c r="H15" s="2">
        <v>1.37</v>
      </c>
      <c r="I15" s="2">
        <v>12.18</v>
      </c>
      <c r="J15" s="2">
        <v>3.64</v>
      </c>
      <c r="K15" s="2">
        <v>17.350000000000001</v>
      </c>
      <c r="L15" s="2">
        <v>6.91</v>
      </c>
      <c r="M15" s="2">
        <v>29.97</v>
      </c>
      <c r="N15" s="2">
        <v>0.84</v>
      </c>
      <c r="O15" s="2">
        <v>33.909999999999997</v>
      </c>
      <c r="P15" s="2">
        <v>34.020000000000003</v>
      </c>
      <c r="Q15" s="2">
        <v>34.17</v>
      </c>
      <c r="R15" s="2">
        <v>25.71</v>
      </c>
      <c r="S15" s="2">
        <v>1.23</v>
      </c>
      <c r="T15" s="2">
        <v>6.18</v>
      </c>
      <c r="U15" s="2">
        <v>8.36</v>
      </c>
      <c r="V15" s="2">
        <v>8.3699999999999992</v>
      </c>
      <c r="W15" s="2">
        <v>5.17</v>
      </c>
      <c r="X15" s="2">
        <v>9.7100000000000009</v>
      </c>
      <c r="Y15" s="2">
        <v>5.39</v>
      </c>
      <c r="Z15" s="2">
        <v>11.51</v>
      </c>
      <c r="AA15" s="2">
        <v>35.36</v>
      </c>
      <c r="AB15" s="2">
        <v>32.28</v>
      </c>
      <c r="AC15" s="2">
        <v>4.28</v>
      </c>
      <c r="AD15" s="2">
        <v>5.51</v>
      </c>
      <c r="AE15" s="2">
        <v>4.78</v>
      </c>
      <c r="AF15" s="2">
        <v>6.36</v>
      </c>
      <c r="AG15" s="2">
        <v>9.31</v>
      </c>
      <c r="AH15" s="2">
        <v>3.64</v>
      </c>
    </row>
    <row r="16" spans="1:34" x14ac:dyDescent="0.25">
      <c r="A16" s="2" t="s">
        <v>177</v>
      </c>
      <c r="B16" s="2"/>
      <c r="C16" s="2"/>
      <c r="D16" s="2"/>
      <c r="E16" s="2"/>
      <c r="F16" s="2"/>
      <c r="G16" s="2">
        <v>1.22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0.64</v>
      </c>
      <c r="V16" s="2">
        <v>1.47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5">
      <c r="A17" s="2" t="s">
        <v>178</v>
      </c>
      <c r="B17" s="2"/>
      <c r="C17" s="2"/>
      <c r="D17" s="2"/>
      <c r="E17" s="2"/>
      <c r="F17" s="2"/>
      <c r="G17" s="2"/>
      <c r="H17" s="2">
        <v>0.26</v>
      </c>
      <c r="I17" s="2"/>
      <c r="J17" s="2"/>
      <c r="K17" s="2"/>
      <c r="L17" s="2"/>
      <c r="M17" s="2"/>
      <c r="N17" s="2">
        <v>2.37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 s="2" t="s">
        <v>151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2" t="s">
        <v>179</v>
      </c>
      <c r="B19" s="2"/>
      <c r="C19" s="2"/>
      <c r="D19" s="2"/>
      <c r="E19" s="2"/>
      <c r="F19" s="2"/>
      <c r="G19" s="2"/>
      <c r="H19" s="2">
        <v>0.79</v>
      </c>
      <c r="I19" s="2"/>
      <c r="J19" s="2">
        <v>2.7</v>
      </c>
      <c r="K19" s="2">
        <v>0.2</v>
      </c>
      <c r="L19" s="2">
        <v>0.55000000000000004</v>
      </c>
      <c r="M19" s="2">
        <v>0.18</v>
      </c>
      <c r="N19" s="2">
        <v>0.62</v>
      </c>
      <c r="O19" s="2">
        <v>0.13</v>
      </c>
      <c r="P19" s="2"/>
      <c r="Q19" s="2">
        <v>0.11</v>
      </c>
      <c r="R19" s="2"/>
      <c r="S19" s="2"/>
      <c r="T19" s="2"/>
      <c r="U19" s="2"/>
      <c r="V19" s="2">
        <v>0.16</v>
      </c>
      <c r="W19" s="2">
        <v>0.22</v>
      </c>
      <c r="X19" s="2">
        <v>0.19</v>
      </c>
      <c r="Y19" s="2"/>
      <c r="Z19" s="2"/>
      <c r="AA19" s="2"/>
      <c r="AB19" s="2"/>
      <c r="AC19" s="2"/>
      <c r="AD19" s="2"/>
      <c r="AE19" s="2">
        <v>0.28000000000000003</v>
      </c>
      <c r="AF19" s="2"/>
      <c r="AG19" s="2"/>
      <c r="AH19" s="2"/>
    </row>
    <row r="20" spans="1:34" x14ac:dyDescent="0.25">
      <c r="A20" s="2" t="s">
        <v>147</v>
      </c>
      <c r="B20" s="2"/>
      <c r="C20" s="2"/>
      <c r="D20" s="2"/>
      <c r="E20" s="14">
        <v>6.54</v>
      </c>
      <c r="F20" s="2">
        <v>4.92</v>
      </c>
      <c r="G20" s="2">
        <v>0.89</v>
      </c>
      <c r="H20" s="2">
        <v>10.17</v>
      </c>
      <c r="I20" s="2">
        <v>0.59</v>
      </c>
      <c r="J20" s="2">
        <v>17.86</v>
      </c>
      <c r="K20" s="2">
        <v>1.1100000000000001</v>
      </c>
      <c r="L20" s="2">
        <v>2.57</v>
      </c>
      <c r="M20" s="2">
        <v>1.41</v>
      </c>
      <c r="N20" s="2">
        <v>9.2899999999999991</v>
      </c>
      <c r="O20" s="2">
        <v>2.77</v>
      </c>
      <c r="P20" s="2">
        <v>0.98</v>
      </c>
      <c r="Q20" s="2">
        <v>1.1499999999999999</v>
      </c>
      <c r="R20" s="2">
        <v>1.35</v>
      </c>
      <c r="S20" s="2">
        <v>0.54</v>
      </c>
      <c r="T20" s="2"/>
      <c r="U20" s="2">
        <v>0.48</v>
      </c>
      <c r="V20" s="2">
        <v>2.16</v>
      </c>
      <c r="W20" s="2">
        <v>1.36</v>
      </c>
      <c r="X20" s="2">
        <v>0.51</v>
      </c>
      <c r="Y20" s="2">
        <v>0.51</v>
      </c>
      <c r="Z20" s="2"/>
      <c r="AA20" s="2"/>
      <c r="AB20" s="2">
        <v>0.22</v>
      </c>
      <c r="AC20" s="2">
        <v>0.44</v>
      </c>
      <c r="AD20" s="2">
        <v>0.53</v>
      </c>
      <c r="AE20" s="2">
        <v>0.71</v>
      </c>
      <c r="AF20" s="2">
        <v>0.48</v>
      </c>
      <c r="AG20" s="2">
        <v>0.95</v>
      </c>
      <c r="AH20" s="2">
        <v>1.29</v>
      </c>
    </row>
    <row r="21" spans="1:34" x14ac:dyDescent="0.25">
      <c r="A21" s="2" t="s">
        <v>180</v>
      </c>
      <c r="B21" s="2">
        <v>0.45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5">
      <c r="A22" s="2" t="s">
        <v>181</v>
      </c>
      <c r="B22" s="2"/>
      <c r="C22" s="2"/>
      <c r="D22" s="2"/>
      <c r="E22" s="2"/>
      <c r="F22" s="2"/>
      <c r="G22" s="2"/>
      <c r="H22" s="2">
        <v>25.18</v>
      </c>
      <c r="I22" s="2"/>
      <c r="J22" s="2">
        <v>6.82</v>
      </c>
      <c r="K22" s="2"/>
      <c r="L22" s="2">
        <v>16.600000000000001</v>
      </c>
      <c r="M22" s="2"/>
      <c r="N22" s="2">
        <v>6.66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3.26</v>
      </c>
      <c r="Z22" s="2">
        <v>14.81</v>
      </c>
      <c r="AA22" s="2"/>
      <c r="AB22" s="2"/>
      <c r="AC22" s="2">
        <v>18.21</v>
      </c>
      <c r="AD22" s="2"/>
      <c r="AE22" s="2"/>
      <c r="AF22" s="2"/>
      <c r="AG22" s="2"/>
      <c r="AH22" s="2"/>
    </row>
    <row r="23" spans="1:34" x14ac:dyDescent="0.25">
      <c r="A23" s="2" t="s">
        <v>182</v>
      </c>
      <c r="B23" s="2"/>
      <c r="C23" s="2"/>
      <c r="D23" s="2"/>
      <c r="E23" s="2"/>
      <c r="F23" s="2"/>
      <c r="G23" s="2"/>
      <c r="H23" s="2">
        <v>8.0399999999999991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5">
      <c r="A24" s="2" t="s">
        <v>183</v>
      </c>
      <c r="B24" s="2">
        <v>10.43</v>
      </c>
      <c r="C24" s="2">
        <v>11.01</v>
      </c>
      <c r="D24" s="2">
        <v>8.86</v>
      </c>
      <c r="E24" s="2">
        <v>8.1199999999999992</v>
      </c>
      <c r="F24" s="2">
        <v>8.1999999999999993</v>
      </c>
      <c r="G24" s="2">
        <v>8.64</v>
      </c>
      <c r="H24" s="2"/>
      <c r="I24" s="2">
        <v>7.82</v>
      </c>
      <c r="J24" s="2"/>
      <c r="K24" s="2">
        <v>3.06</v>
      </c>
      <c r="L24" s="2">
        <v>0.86</v>
      </c>
      <c r="M24" s="2">
        <v>1.24</v>
      </c>
      <c r="N24" s="2"/>
      <c r="O24" s="2">
        <v>0.67</v>
      </c>
      <c r="P24" s="2"/>
      <c r="Q24" s="2"/>
      <c r="R24" s="2">
        <v>3.41</v>
      </c>
      <c r="S24" s="2">
        <v>9.35</v>
      </c>
      <c r="T24" s="2">
        <v>8.34</v>
      </c>
      <c r="U24" s="2">
        <v>7.02</v>
      </c>
      <c r="V24" s="2">
        <v>6.14</v>
      </c>
      <c r="W24" s="2">
        <v>7.36</v>
      </c>
      <c r="X24" s="2">
        <v>6.66</v>
      </c>
      <c r="Y24" s="2">
        <v>7.18</v>
      </c>
      <c r="Z24" s="2">
        <v>1.82</v>
      </c>
      <c r="AA24" s="2"/>
      <c r="AB24" s="2">
        <v>0.75</v>
      </c>
      <c r="AC24" s="2">
        <v>3.14</v>
      </c>
      <c r="AD24" s="2">
        <v>5.55</v>
      </c>
      <c r="AE24" s="2">
        <v>6.6</v>
      </c>
      <c r="AF24" s="2">
        <v>8.0299999999999994</v>
      </c>
      <c r="AG24" s="2">
        <v>7.16</v>
      </c>
      <c r="AH24" s="2">
        <v>6.89</v>
      </c>
    </row>
    <row r="25" spans="1:34" x14ac:dyDescent="0.25">
      <c r="A25" s="2" t="s">
        <v>184</v>
      </c>
      <c r="B25" s="2">
        <v>23.36</v>
      </c>
      <c r="C25" s="2">
        <v>24.16</v>
      </c>
      <c r="D25" s="2">
        <v>21.21</v>
      </c>
      <c r="E25" s="2">
        <v>22.51</v>
      </c>
      <c r="F25" s="2">
        <v>19.59</v>
      </c>
      <c r="G25" s="2">
        <v>19.170000000000002</v>
      </c>
      <c r="H25" s="2"/>
      <c r="I25" s="2">
        <v>15.88</v>
      </c>
      <c r="J25" s="2"/>
      <c r="K25" s="2">
        <v>6.19</v>
      </c>
      <c r="L25" s="2">
        <v>1.92</v>
      </c>
      <c r="M25" s="2">
        <v>2.35</v>
      </c>
      <c r="N25" s="2"/>
      <c r="O25" s="2">
        <v>1.4</v>
      </c>
      <c r="P25" s="2"/>
      <c r="Q25" s="2"/>
      <c r="R25" s="2">
        <v>5.93</v>
      </c>
      <c r="S25" s="2">
        <v>20.190000000000001</v>
      </c>
      <c r="T25" s="2">
        <v>18.61</v>
      </c>
      <c r="U25" s="2">
        <v>15.83</v>
      </c>
      <c r="V25" s="2">
        <v>13.06</v>
      </c>
      <c r="W25" s="2">
        <v>15.78</v>
      </c>
      <c r="X25" s="2">
        <v>14.75</v>
      </c>
      <c r="Y25" s="2">
        <v>14.44</v>
      </c>
      <c r="Z25" s="2">
        <v>4.5</v>
      </c>
      <c r="AA25" s="2"/>
      <c r="AB25" s="2">
        <v>1.1200000000000001</v>
      </c>
      <c r="AC25" s="2">
        <v>6.94</v>
      </c>
      <c r="AD25" s="2">
        <v>11.18</v>
      </c>
      <c r="AE25" s="2">
        <v>13.31</v>
      </c>
      <c r="AF25" s="2">
        <v>17.309999999999999</v>
      </c>
      <c r="AG25" s="2">
        <v>15.82</v>
      </c>
      <c r="AH25" s="2">
        <v>14.82</v>
      </c>
    </row>
    <row r="26" spans="1:34" x14ac:dyDescent="0.25">
      <c r="A26" s="2" t="s">
        <v>185</v>
      </c>
      <c r="B26" s="2"/>
      <c r="C26" s="2"/>
      <c r="D26" s="2">
        <v>2.87</v>
      </c>
      <c r="E26" s="2">
        <v>3.08</v>
      </c>
      <c r="F26" s="2">
        <v>2.48</v>
      </c>
      <c r="G26" s="2">
        <v>2.08</v>
      </c>
      <c r="H26" s="2"/>
      <c r="I26" s="2">
        <v>1.64</v>
      </c>
      <c r="J26" s="2"/>
      <c r="K26" s="2">
        <v>0.77</v>
      </c>
      <c r="L26" s="2"/>
      <c r="M26" s="2"/>
      <c r="N26" s="2"/>
      <c r="O26" s="2"/>
      <c r="P26" s="2"/>
      <c r="Q26" s="2"/>
      <c r="R26" s="2"/>
      <c r="S26" s="2">
        <v>2.16</v>
      </c>
      <c r="T26" s="2">
        <v>2.5099999999999998</v>
      </c>
      <c r="U26" s="2">
        <v>1.77</v>
      </c>
      <c r="V26" s="2">
        <v>1.63</v>
      </c>
      <c r="W26" s="2">
        <v>1.74</v>
      </c>
      <c r="X26" s="2">
        <v>1.72</v>
      </c>
      <c r="Y26" s="2">
        <v>1.46</v>
      </c>
      <c r="Z26" s="2"/>
      <c r="AA26" s="2"/>
      <c r="AB26" s="2">
        <v>0.44</v>
      </c>
      <c r="AC26" s="2">
        <v>0.89</v>
      </c>
      <c r="AD26" s="2">
        <v>1.35</v>
      </c>
      <c r="AE26" s="2">
        <v>1.22</v>
      </c>
      <c r="AF26" s="2">
        <v>2.0499999999999998</v>
      </c>
      <c r="AG26" s="2">
        <v>2.14</v>
      </c>
      <c r="AH26" s="2">
        <v>1.62</v>
      </c>
    </row>
    <row r="27" spans="1:34" x14ac:dyDescent="0.25">
      <c r="A27" s="2" t="s">
        <v>186</v>
      </c>
      <c r="B27" s="2">
        <v>12.28</v>
      </c>
      <c r="C27" s="2">
        <v>12.28</v>
      </c>
      <c r="D27" s="2">
        <v>11.34</v>
      </c>
      <c r="E27" s="2">
        <v>12.91</v>
      </c>
      <c r="F27" s="2">
        <v>10.85</v>
      </c>
      <c r="G27" s="2">
        <v>8.58</v>
      </c>
      <c r="H27" s="2"/>
      <c r="I27" s="2">
        <v>7.65</v>
      </c>
      <c r="J27" s="2"/>
      <c r="K27" s="2">
        <v>3.1</v>
      </c>
      <c r="L27" s="2">
        <v>1.1000000000000001</v>
      </c>
      <c r="M27" s="2">
        <v>1.07</v>
      </c>
      <c r="N27" s="2"/>
      <c r="O27" s="2">
        <v>0.6</v>
      </c>
      <c r="P27" s="2"/>
      <c r="Q27" s="2"/>
      <c r="R27" s="2">
        <v>2.76</v>
      </c>
      <c r="S27" s="2">
        <v>9.11</v>
      </c>
      <c r="T27" s="2">
        <v>8.9</v>
      </c>
      <c r="U27" s="2">
        <v>7.1</v>
      </c>
      <c r="V27" s="2">
        <v>6.26</v>
      </c>
      <c r="W27" s="2">
        <v>7.25</v>
      </c>
      <c r="X27" s="2">
        <v>6.53</v>
      </c>
      <c r="Y27" s="2">
        <v>6.8</v>
      </c>
      <c r="Z27" s="2">
        <v>1.9</v>
      </c>
      <c r="AA27" s="2"/>
      <c r="AB27" s="2"/>
      <c r="AC27" s="2">
        <v>3.4</v>
      </c>
      <c r="AD27" s="2">
        <v>5.46</v>
      </c>
      <c r="AE27" s="2">
        <v>6.01</v>
      </c>
      <c r="AF27" s="2">
        <v>7.91</v>
      </c>
      <c r="AG27" s="2">
        <v>7.47</v>
      </c>
      <c r="AH27" s="2">
        <v>7.05</v>
      </c>
    </row>
    <row r="28" spans="1:34" x14ac:dyDescent="0.25">
      <c r="A28" s="2" t="s">
        <v>187</v>
      </c>
      <c r="B28" s="2"/>
      <c r="C28" s="2"/>
      <c r="D28" s="2">
        <v>1.83</v>
      </c>
      <c r="E28" s="2">
        <v>3.12</v>
      </c>
      <c r="F28" s="2">
        <v>2.06</v>
      </c>
      <c r="G28" s="2">
        <v>1.95</v>
      </c>
      <c r="H28" s="2"/>
      <c r="I28" s="2">
        <v>1.27</v>
      </c>
      <c r="J28" s="2"/>
      <c r="K28" s="2">
        <v>0.72</v>
      </c>
      <c r="L28" s="2"/>
      <c r="M28" s="2"/>
      <c r="N28" s="2"/>
      <c r="O28" s="2"/>
      <c r="P28" s="2"/>
      <c r="Q28" s="2"/>
      <c r="R28" s="2"/>
      <c r="S28" s="2">
        <v>1.91</v>
      </c>
      <c r="T28" s="2">
        <v>2.09</v>
      </c>
      <c r="U28" s="2">
        <v>1.58</v>
      </c>
      <c r="V28" s="2">
        <v>1.41</v>
      </c>
      <c r="W28" s="2">
        <v>1.56</v>
      </c>
      <c r="X28" s="2">
        <v>1.4</v>
      </c>
      <c r="Y28" s="2">
        <v>1.78</v>
      </c>
      <c r="Z28" s="2">
        <v>2.08</v>
      </c>
      <c r="AA28" s="2"/>
      <c r="AB28" s="2"/>
      <c r="AC28" s="2">
        <v>1.48</v>
      </c>
      <c r="AD28" s="2">
        <v>1.41</v>
      </c>
      <c r="AE28" s="2">
        <v>1.29</v>
      </c>
      <c r="AF28" s="2">
        <v>1.74</v>
      </c>
      <c r="AG28" s="2">
        <v>1.49</v>
      </c>
      <c r="AH28" s="2">
        <v>1.35</v>
      </c>
    </row>
    <row r="29" spans="1:34" x14ac:dyDescent="0.25">
      <c r="A29" s="2" t="s">
        <v>188</v>
      </c>
      <c r="B29" s="2"/>
      <c r="C29" s="2"/>
      <c r="D29" s="2">
        <v>1.22</v>
      </c>
      <c r="E29" s="2">
        <v>1.46</v>
      </c>
      <c r="F29" s="2">
        <v>0.92</v>
      </c>
      <c r="G29" s="2">
        <v>1.46</v>
      </c>
      <c r="H29" s="2"/>
      <c r="I29" s="2">
        <v>0.82</v>
      </c>
      <c r="J29" s="2"/>
      <c r="K29" s="2"/>
      <c r="L29" s="2">
        <v>1.36</v>
      </c>
      <c r="M29" s="2"/>
      <c r="N29" s="2"/>
      <c r="O29" s="2"/>
      <c r="P29" s="2"/>
      <c r="Q29" s="2"/>
      <c r="R29" s="2"/>
      <c r="S29" s="2">
        <v>1.06</v>
      </c>
      <c r="T29" s="2">
        <v>1.46</v>
      </c>
      <c r="U29" s="2">
        <v>0.89</v>
      </c>
      <c r="V29" s="2">
        <v>0.96</v>
      </c>
      <c r="W29" s="2">
        <v>0.83</v>
      </c>
      <c r="X29" s="2">
        <v>1.02</v>
      </c>
      <c r="Y29" s="2">
        <v>1.36</v>
      </c>
      <c r="Z29" s="2"/>
      <c r="AA29" s="2"/>
      <c r="AB29" s="2"/>
      <c r="AC29" s="2">
        <v>1.91</v>
      </c>
      <c r="AD29" s="2">
        <v>0.92</v>
      </c>
      <c r="AE29" s="2">
        <v>0.79</v>
      </c>
      <c r="AF29" s="2">
        <v>0.87</v>
      </c>
      <c r="AG29" s="2">
        <v>0.61</v>
      </c>
      <c r="AH29" s="2">
        <v>0.65</v>
      </c>
    </row>
    <row r="30" spans="1:34" x14ac:dyDescent="0.25">
      <c r="A30" s="2" t="s">
        <v>189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5">
      <c r="A31" s="2" t="s">
        <v>190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>
        <v>3.27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>
        <v>2.74</v>
      </c>
      <c r="AA31" s="2"/>
      <c r="AB31" s="2"/>
      <c r="AC31" s="2">
        <v>2.68</v>
      </c>
      <c r="AD31" s="2"/>
      <c r="AE31" s="2"/>
      <c r="AF31" s="2"/>
      <c r="AG31" s="2"/>
      <c r="AH31" s="2"/>
    </row>
    <row r="32" spans="1:34" x14ac:dyDescent="0.25">
      <c r="A32" s="2" t="s">
        <v>191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v>0.77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2" t="s">
        <v>192</v>
      </c>
      <c r="B33" s="2"/>
      <c r="C33" s="2"/>
      <c r="D33" s="2"/>
      <c r="E33" s="2"/>
      <c r="F33" s="2"/>
      <c r="G33" s="2"/>
      <c r="H33" s="2">
        <v>2.59</v>
      </c>
      <c r="I33" s="2"/>
      <c r="J33" s="2"/>
      <c r="K33" s="2"/>
      <c r="L33" s="2">
        <v>1.59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1.1399999999999999</v>
      </c>
      <c r="AA33" s="2"/>
      <c r="AB33" s="2"/>
      <c r="AC33" s="2">
        <v>1.72</v>
      </c>
      <c r="AD33" s="2"/>
      <c r="AE33" s="2"/>
      <c r="AF33" s="2"/>
      <c r="AG33" s="2"/>
      <c r="AH33" s="2"/>
    </row>
    <row r="34" spans="1:34" x14ac:dyDescent="0.25">
      <c r="A34" s="2" t="s">
        <v>193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 s="2" t="s">
        <v>194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v>1.39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1.2</v>
      </c>
      <c r="AD35" s="2"/>
      <c r="AE35" s="2"/>
      <c r="AF35" s="2"/>
      <c r="AG35" s="2"/>
      <c r="AH35" s="2"/>
    </row>
    <row r="36" spans="1:34" x14ac:dyDescent="0.25">
      <c r="A36" s="3" t="s">
        <v>195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5.75" thickBot="1" x14ac:dyDescent="0.3">
      <c r="A37" s="4" t="s">
        <v>196</v>
      </c>
      <c r="B37" s="4">
        <v>86.38</v>
      </c>
      <c r="C37" s="4">
        <v>103.29</v>
      </c>
      <c r="D37" s="4">
        <v>86.4</v>
      </c>
      <c r="E37" s="4">
        <v>117.65</v>
      </c>
      <c r="F37" s="4">
        <v>98.46</v>
      </c>
      <c r="G37" s="4">
        <v>99.03</v>
      </c>
      <c r="H37" s="4">
        <v>100</v>
      </c>
      <c r="I37" s="4">
        <v>96.87</v>
      </c>
      <c r="J37" s="4">
        <v>88.23</v>
      </c>
      <c r="K37" s="4">
        <v>96.22</v>
      </c>
      <c r="L37" s="4">
        <v>106.34</v>
      </c>
      <c r="M37" s="4">
        <v>92.3</v>
      </c>
      <c r="N37" s="4">
        <v>87.36</v>
      </c>
      <c r="O37" s="4">
        <v>94.67</v>
      </c>
      <c r="P37" s="4">
        <v>100.42</v>
      </c>
      <c r="Q37" s="4">
        <v>93.75</v>
      </c>
      <c r="R37" s="4">
        <v>97.89</v>
      </c>
      <c r="S37" s="4">
        <v>88.29</v>
      </c>
      <c r="T37" s="4">
        <v>88.79</v>
      </c>
      <c r="U37" s="4">
        <v>95.15</v>
      </c>
      <c r="V37" s="4">
        <v>90.4</v>
      </c>
      <c r="W37" s="4">
        <v>91.08</v>
      </c>
      <c r="X37" s="4">
        <v>95.43</v>
      </c>
      <c r="Y37" s="4">
        <v>88.68</v>
      </c>
      <c r="Z37" s="4">
        <v>82.84</v>
      </c>
      <c r="AA37" s="4">
        <v>88.04</v>
      </c>
      <c r="AB37" s="4">
        <v>84.99</v>
      </c>
      <c r="AC37" s="4">
        <v>98.78</v>
      </c>
      <c r="AD37" s="4">
        <v>94.47</v>
      </c>
      <c r="AE37" s="4">
        <v>97.39</v>
      </c>
      <c r="AF37" s="4">
        <v>87.14</v>
      </c>
      <c r="AG37" s="4">
        <v>83.98</v>
      </c>
      <c r="AH37" s="4">
        <v>91.01</v>
      </c>
    </row>
    <row r="38" spans="1:34" ht="15.75" thickTop="1" x14ac:dyDescent="0.25">
      <c r="A38" s="2" t="s">
        <v>197</v>
      </c>
    </row>
  </sheetData>
  <mergeCells count="8">
    <mergeCell ref="B3:E3"/>
    <mergeCell ref="F3:R3"/>
    <mergeCell ref="S3:Z3"/>
    <mergeCell ref="AA3:AH3"/>
    <mergeCell ref="B4:D4"/>
    <mergeCell ref="F4:R4"/>
    <mergeCell ref="S4:Z4"/>
    <mergeCell ref="AA4:AH4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I87"/>
  <sheetViews>
    <sheetView showGridLines="0" showWhiteSpace="0" zoomScaleNormal="100" zoomScalePageLayoutView="66" workbookViewId="0"/>
  </sheetViews>
  <sheetFormatPr baseColWidth="10" defaultColWidth="11.42578125" defaultRowHeight="12.75" x14ac:dyDescent="0.2"/>
  <cols>
    <col min="1" max="1" width="40.140625" style="185" customWidth="1"/>
    <col min="2" max="20" width="5.7109375" style="186" customWidth="1"/>
    <col min="21" max="84" width="5.7109375" style="185" customWidth="1"/>
    <col min="85" max="85" width="13.42578125" style="185" bestFit="1" customWidth="1"/>
    <col min="86" max="86" width="11.42578125" style="185"/>
    <col min="87" max="87" width="13.42578125" style="185" bestFit="1" customWidth="1"/>
    <col min="88" max="16384" width="11.42578125" style="185"/>
  </cols>
  <sheetData>
    <row r="1" spans="1:85" ht="15.75" x14ac:dyDescent="0.25">
      <c r="A1" s="182" t="s">
        <v>198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4"/>
      <c r="AG1" s="184"/>
      <c r="AL1" s="186"/>
      <c r="AM1" s="186"/>
      <c r="AN1" s="186"/>
      <c r="AO1" s="186"/>
      <c r="AP1" s="186"/>
      <c r="AQ1" s="186"/>
      <c r="AR1" s="186"/>
      <c r="AS1" s="186"/>
      <c r="AT1" s="186"/>
      <c r="AU1" s="186"/>
    </row>
    <row r="2" spans="1:85" s="192" customFormat="1" ht="16.5" thickBot="1" x14ac:dyDescent="0.3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9"/>
      <c r="AG2" s="189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</row>
    <row r="3" spans="1:85" s="240" customFormat="1" x14ac:dyDescent="0.2">
      <c r="A3" s="238" t="s">
        <v>199</v>
      </c>
      <c r="B3" s="239" t="s">
        <v>200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</row>
    <row r="4" spans="1:85" s="240" customFormat="1" ht="13.5" thickBot="1" x14ac:dyDescent="0.25">
      <c r="A4" s="241" t="s">
        <v>459</v>
      </c>
      <c r="B4" s="242" t="s">
        <v>201</v>
      </c>
      <c r="C4" s="242"/>
      <c r="D4" s="242"/>
      <c r="E4" s="242"/>
      <c r="F4" s="242" t="s">
        <v>202</v>
      </c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 t="s">
        <v>203</v>
      </c>
      <c r="AG4" s="242"/>
      <c r="AH4" s="242"/>
      <c r="AI4" s="242"/>
      <c r="AJ4" s="242"/>
      <c r="AK4" s="242"/>
      <c r="AL4" s="242" t="s">
        <v>204</v>
      </c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3"/>
    </row>
    <row r="5" spans="1:85" s="249" customFormat="1" ht="25.5" x14ac:dyDescent="0.2">
      <c r="A5" s="244" t="s">
        <v>140</v>
      </c>
      <c r="B5" s="245" t="s">
        <v>205</v>
      </c>
      <c r="C5" s="245" t="s">
        <v>206</v>
      </c>
      <c r="D5" s="245" t="s">
        <v>207</v>
      </c>
      <c r="E5" s="245" t="s">
        <v>208</v>
      </c>
      <c r="F5" s="245" t="s">
        <v>209</v>
      </c>
      <c r="G5" s="245" t="s">
        <v>210</v>
      </c>
      <c r="H5" s="246" t="s">
        <v>211</v>
      </c>
      <c r="I5" s="245" t="s">
        <v>212</v>
      </c>
      <c r="J5" s="245" t="s">
        <v>213</v>
      </c>
      <c r="K5" s="246" t="s">
        <v>214</v>
      </c>
      <c r="L5" s="245" t="s">
        <v>215</v>
      </c>
      <c r="M5" s="246" t="s">
        <v>216</v>
      </c>
      <c r="N5" s="246" t="s">
        <v>217</v>
      </c>
      <c r="O5" s="246" t="s">
        <v>218</v>
      </c>
      <c r="P5" s="246" t="s">
        <v>219</v>
      </c>
      <c r="Q5" s="246" t="s">
        <v>220</v>
      </c>
      <c r="R5" s="245" t="s">
        <v>221</v>
      </c>
      <c r="S5" s="246" t="s">
        <v>222</v>
      </c>
      <c r="T5" s="245" t="s">
        <v>223</v>
      </c>
      <c r="U5" s="245" t="s">
        <v>216</v>
      </c>
      <c r="V5" s="245" t="s">
        <v>224</v>
      </c>
      <c r="W5" s="245"/>
      <c r="X5" s="245" t="s">
        <v>225</v>
      </c>
      <c r="Y5" s="245" t="s">
        <v>226</v>
      </c>
      <c r="Z5" s="245" t="s">
        <v>227</v>
      </c>
      <c r="AA5" s="245" t="s">
        <v>228</v>
      </c>
      <c r="AB5" s="245" t="s">
        <v>229</v>
      </c>
      <c r="AC5" s="245" t="s">
        <v>230</v>
      </c>
      <c r="AD5" s="245" t="s">
        <v>231</v>
      </c>
      <c r="AE5" s="245" t="s">
        <v>232</v>
      </c>
      <c r="AF5" s="245" t="s">
        <v>233</v>
      </c>
      <c r="AG5" s="247" t="s">
        <v>234</v>
      </c>
      <c r="AH5" s="247" t="s">
        <v>235</v>
      </c>
      <c r="AI5" s="247" t="s">
        <v>236</v>
      </c>
      <c r="AJ5" s="247" t="s">
        <v>237</v>
      </c>
      <c r="AK5" s="248" t="s">
        <v>238</v>
      </c>
      <c r="AL5" s="248" t="s">
        <v>239</v>
      </c>
      <c r="AM5" s="248" t="s">
        <v>240</v>
      </c>
      <c r="AN5" s="248" t="s">
        <v>241</v>
      </c>
      <c r="AO5" s="248" t="s">
        <v>242</v>
      </c>
      <c r="AP5" s="248" t="s">
        <v>243</v>
      </c>
      <c r="AQ5" s="248" t="s">
        <v>244</v>
      </c>
      <c r="AR5" s="248" t="s">
        <v>245</v>
      </c>
      <c r="AS5" s="248" t="s">
        <v>246</v>
      </c>
      <c r="AT5" s="248" t="s">
        <v>247</v>
      </c>
      <c r="AU5" s="248" t="s">
        <v>248</v>
      </c>
      <c r="AV5" s="248" t="s">
        <v>249</v>
      </c>
      <c r="AW5" s="248" t="s">
        <v>250</v>
      </c>
      <c r="AX5" s="248" t="s">
        <v>251</v>
      </c>
      <c r="AY5" s="248" t="s">
        <v>252</v>
      </c>
      <c r="AZ5" s="248" t="s">
        <v>253</v>
      </c>
      <c r="BA5" s="248" t="s">
        <v>254</v>
      </c>
      <c r="BB5" s="248" t="s">
        <v>255</v>
      </c>
      <c r="BC5" s="248" t="s">
        <v>256</v>
      </c>
      <c r="BD5" s="248" t="s">
        <v>257</v>
      </c>
      <c r="BE5" s="248" t="s">
        <v>258</v>
      </c>
      <c r="BF5" s="248" t="s">
        <v>259</v>
      </c>
      <c r="BG5" s="248" t="s">
        <v>260</v>
      </c>
      <c r="BH5" s="248" t="s">
        <v>261</v>
      </c>
      <c r="BI5" s="248" t="s">
        <v>262</v>
      </c>
      <c r="BJ5" s="248" t="s">
        <v>263</v>
      </c>
      <c r="BK5" s="248" t="s">
        <v>264</v>
      </c>
      <c r="BL5" s="248" t="s">
        <v>265</v>
      </c>
      <c r="BM5" s="248" t="s">
        <v>266</v>
      </c>
      <c r="BN5" s="248" t="s">
        <v>267</v>
      </c>
      <c r="BO5" s="248" t="s">
        <v>268</v>
      </c>
      <c r="BP5" s="248" t="s">
        <v>269</v>
      </c>
      <c r="BQ5" s="248" t="s">
        <v>270</v>
      </c>
      <c r="BR5" s="248" t="s">
        <v>271</v>
      </c>
      <c r="BS5" s="248" t="s">
        <v>272</v>
      </c>
      <c r="BT5" s="248" t="s">
        <v>273</v>
      </c>
      <c r="BU5" s="248" t="s">
        <v>274</v>
      </c>
      <c r="BV5" s="248" t="s">
        <v>275</v>
      </c>
      <c r="BW5" s="248" t="s">
        <v>276</v>
      </c>
      <c r="BX5" s="248" t="s">
        <v>277</v>
      </c>
      <c r="BY5" s="248" t="s">
        <v>278</v>
      </c>
      <c r="BZ5" s="248" t="s">
        <v>279</v>
      </c>
      <c r="CA5" s="245" t="s">
        <v>280</v>
      </c>
      <c r="CB5" s="245" t="s">
        <v>281</v>
      </c>
      <c r="CC5" s="245" t="s">
        <v>282</v>
      </c>
      <c r="CD5" s="245" t="s">
        <v>283</v>
      </c>
      <c r="CE5" s="245" t="s">
        <v>284</v>
      </c>
      <c r="CF5" s="245" t="s">
        <v>285</v>
      </c>
    </row>
    <row r="6" spans="1:85" s="240" customFormat="1" ht="16.5" customHeight="1" x14ac:dyDescent="0.2">
      <c r="A6" s="250" t="s">
        <v>286</v>
      </c>
      <c r="B6" s="251"/>
      <c r="C6" s="251"/>
      <c r="D6" s="251"/>
      <c r="E6" s="251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3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4"/>
      <c r="AG6" s="254"/>
      <c r="AH6" s="254"/>
      <c r="AI6" s="254"/>
      <c r="AJ6" s="254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</row>
    <row r="7" spans="1:85" s="240" customFormat="1" ht="15" customHeight="1" x14ac:dyDescent="0.2">
      <c r="A7" s="256" t="s">
        <v>174</v>
      </c>
      <c r="B7" s="193">
        <v>8.9600000000000009</v>
      </c>
      <c r="C7" s="257">
        <v>6.82</v>
      </c>
      <c r="D7" s="257">
        <v>6.81</v>
      </c>
      <c r="E7" s="257">
        <v>7.02</v>
      </c>
      <c r="F7" s="257">
        <v>11.97</v>
      </c>
      <c r="G7" s="257">
        <v>10.87</v>
      </c>
      <c r="H7" s="257">
        <v>10.54</v>
      </c>
      <c r="I7" s="257">
        <v>12.15</v>
      </c>
      <c r="J7" s="257">
        <v>11.55</v>
      </c>
      <c r="K7" s="257">
        <v>10.92</v>
      </c>
      <c r="L7" s="257">
        <v>12.49</v>
      </c>
      <c r="M7" s="257">
        <v>10.64</v>
      </c>
      <c r="N7" s="257">
        <v>10.44</v>
      </c>
      <c r="O7" s="257">
        <v>10.59</v>
      </c>
      <c r="P7" s="257">
        <v>10.31</v>
      </c>
      <c r="Q7" s="257">
        <v>11.1</v>
      </c>
      <c r="R7" s="257">
        <v>10.88</v>
      </c>
      <c r="S7" s="258">
        <v>11.17</v>
      </c>
      <c r="T7" s="257">
        <v>10.41</v>
      </c>
      <c r="U7" s="257">
        <v>10.64</v>
      </c>
      <c r="V7" s="257">
        <v>7.66</v>
      </c>
      <c r="W7" s="257">
        <v>7.72</v>
      </c>
      <c r="X7" s="257">
        <v>7.43</v>
      </c>
      <c r="Y7" s="257">
        <v>7.57</v>
      </c>
      <c r="Z7" s="257">
        <v>7.43</v>
      </c>
      <c r="AA7" s="257">
        <v>9.01</v>
      </c>
      <c r="AB7" s="257">
        <v>7.88</v>
      </c>
      <c r="AC7" s="257">
        <v>8.0500000000000007</v>
      </c>
      <c r="AD7" s="257">
        <v>7.7</v>
      </c>
      <c r="AE7" s="257">
        <v>7.44</v>
      </c>
      <c r="AF7" s="259">
        <v>11.56</v>
      </c>
      <c r="AG7" s="259">
        <v>11.8</v>
      </c>
      <c r="AH7" s="259">
        <v>13.28</v>
      </c>
      <c r="AI7" s="259">
        <v>11.81</v>
      </c>
      <c r="AJ7" s="259">
        <v>11.84</v>
      </c>
      <c r="AK7" s="260">
        <v>11.48</v>
      </c>
      <c r="AL7" s="260">
        <v>10.68</v>
      </c>
      <c r="AM7" s="260">
        <v>11.1</v>
      </c>
      <c r="AN7" s="260">
        <v>11.05</v>
      </c>
      <c r="AO7" s="260">
        <v>10.95</v>
      </c>
      <c r="AP7" s="260">
        <v>10.96</v>
      </c>
      <c r="AQ7" s="260">
        <v>10.93</v>
      </c>
      <c r="AR7" s="260">
        <v>10.74</v>
      </c>
      <c r="AS7" s="260">
        <v>10.7</v>
      </c>
      <c r="AT7" s="260">
        <v>10.64</v>
      </c>
      <c r="AU7" s="260">
        <v>10.68</v>
      </c>
      <c r="AV7" s="257">
        <v>10.66</v>
      </c>
      <c r="AW7" s="257">
        <v>10.66</v>
      </c>
      <c r="AX7" s="257">
        <v>10.82</v>
      </c>
      <c r="AY7" s="257">
        <v>10.82</v>
      </c>
      <c r="AZ7" s="257">
        <v>10.64</v>
      </c>
      <c r="BA7" s="257">
        <v>10.65</v>
      </c>
      <c r="BB7" s="257">
        <v>11</v>
      </c>
      <c r="BC7" s="257">
        <v>10.98</v>
      </c>
      <c r="BD7" s="257">
        <v>10.91</v>
      </c>
      <c r="BE7" s="257">
        <v>10.9</v>
      </c>
      <c r="BF7" s="257">
        <v>10.93</v>
      </c>
      <c r="BG7" s="257">
        <v>11.03</v>
      </c>
      <c r="BH7" s="257">
        <v>11.13</v>
      </c>
      <c r="BI7" s="257">
        <v>10.94</v>
      </c>
      <c r="BJ7" s="257">
        <v>11.12</v>
      </c>
      <c r="BK7" s="257">
        <v>10.92</v>
      </c>
      <c r="BL7" s="257">
        <v>11.13</v>
      </c>
      <c r="BM7" s="257">
        <v>11.5</v>
      </c>
      <c r="BN7" s="257">
        <v>10.99</v>
      </c>
      <c r="BO7" s="257">
        <v>11.72</v>
      </c>
      <c r="BP7" s="257">
        <v>11.13</v>
      </c>
      <c r="BQ7" s="257">
        <v>11.2</v>
      </c>
      <c r="BR7" s="257">
        <v>11.05</v>
      </c>
      <c r="BS7" s="257">
        <v>10.15</v>
      </c>
      <c r="BT7" s="257">
        <v>11.79</v>
      </c>
      <c r="BU7" s="257">
        <v>11.29</v>
      </c>
      <c r="BV7" s="257">
        <v>11.02</v>
      </c>
      <c r="BW7" s="257">
        <v>10.82</v>
      </c>
      <c r="BX7" s="257">
        <v>11.31</v>
      </c>
      <c r="BY7" s="257">
        <v>10.67</v>
      </c>
      <c r="BZ7" s="257">
        <v>11.32</v>
      </c>
      <c r="CA7" s="257">
        <v>12.25</v>
      </c>
      <c r="CB7" s="257">
        <v>11.45</v>
      </c>
      <c r="CC7" s="257">
        <v>11.05</v>
      </c>
      <c r="CD7" s="257">
        <v>10.53</v>
      </c>
      <c r="CE7" s="257">
        <v>10.63</v>
      </c>
      <c r="CF7" s="257">
        <v>10.32</v>
      </c>
    </row>
    <row r="8" spans="1:85" s="240" customFormat="1" ht="14.1" customHeight="1" x14ac:dyDescent="0.2">
      <c r="A8" s="256" t="s">
        <v>178</v>
      </c>
      <c r="B8" s="193">
        <v>0</v>
      </c>
      <c r="C8" s="257">
        <v>0</v>
      </c>
      <c r="D8" s="257">
        <v>0</v>
      </c>
      <c r="E8" s="257">
        <v>0</v>
      </c>
      <c r="F8" s="257">
        <v>0</v>
      </c>
      <c r="G8" s="257">
        <v>0</v>
      </c>
      <c r="H8" s="257">
        <v>0</v>
      </c>
      <c r="I8" s="257">
        <v>0</v>
      </c>
      <c r="J8" s="257">
        <v>0</v>
      </c>
      <c r="K8" s="257">
        <v>0.12</v>
      </c>
      <c r="L8" s="257">
        <v>0</v>
      </c>
      <c r="M8" s="257">
        <v>0.06</v>
      </c>
      <c r="N8" s="257">
        <v>0.08</v>
      </c>
      <c r="O8" s="257">
        <v>0</v>
      </c>
      <c r="P8" s="257">
        <v>0.05</v>
      </c>
      <c r="Q8" s="257">
        <v>0.1</v>
      </c>
      <c r="R8" s="257">
        <v>0</v>
      </c>
      <c r="S8" s="258">
        <v>7.0000000000000007E-2</v>
      </c>
      <c r="T8" s="257">
        <v>0</v>
      </c>
      <c r="U8" s="257">
        <v>0</v>
      </c>
      <c r="V8" s="257">
        <v>0</v>
      </c>
      <c r="W8" s="257">
        <v>0</v>
      </c>
      <c r="X8" s="257">
        <v>0</v>
      </c>
      <c r="Y8" s="257">
        <v>0</v>
      </c>
      <c r="Z8" s="257">
        <v>0</v>
      </c>
      <c r="AA8" s="257">
        <v>0</v>
      </c>
      <c r="AB8" s="257">
        <v>0</v>
      </c>
      <c r="AC8" s="257">
        <v>0</v>
      </c>
      <c r="AD8" s="257">
        <v>0</v>
      </c>
      <c r="AE8" s="257">
        <v>0</v>
      </c>
      <c r="AF8" s="259">
        <v>0</v>
      </c>
      <c r="AG8" s="259">
        <v>0</v>
      </c>
      <c r="AH8" s="259">
        <v>0</v>
      </c>
      <c r="AI8" s="259">
        <v>0</v>
      </c>
      <c r="AJ8" s="259">
        <v>0</v>
      </c>
      <c r="AK8" s="260">
        <v>0</v>
      </c>
      <c r="AL8" s="260">
        <v>0</v>
      </c>
      <c r="AM8" s="260">
        <v>0</v>
      </c>
      <c r="AN8" s="260">
        <v>0</v>
      </c>
      <c r="AO8" s="260">
        <v>0</v>
      </c>
      <c r="AP8" s="260">
        <v>0</v>
      </c>
      <c r="AQ8" s="260">
        <v>0</v>
      </c>
      <c r="AR8" s="260">
        <v>0</v>
      </c>
      <c r="AS8" s="260">
        <v>0</v>
      </c>
      <c r="AT8" s="260">
        <v>0</v>
      </c>
      <c r="AU8" s="260">
        <v>0</v>
      </c>
      <c r="AV8" s="257">
        <v>0</v>
      </c>
      <c r="AW8" s="257">
        <v>0</v>
      </c>
      <c r="AX8" s="257">
        <v>0</v>
      </c>
      <c r="AY8" s="257">
        <v>0</v>
      </c>
      <c r="AZ8" s="257">
        <v>0</v>
      </c>
      <c r="BA8" s="257">
        <v>0</v>
      </c>
      <c r="BB8" s="257">
        <v>0</v>
      </c>
      <c r="BC8" s="257">
        <v>0</v>
      </c>
      <c r="BD8" s="257">
        <v>0</v>
      </c>
      <c r="BE8" s="257">
        <v>0</v>
      </c>
      <c r="BF8" s="257">
        <v>0</v>
      </c>
      <c r="BG8" s="257">
        <v>0</v>
      </c>
      <c r="BH8" s="257">
        <v>0</v>
      </c>
      <c r="BI8" s="257">
        <v>0</v>
      </c>
      <c r="BJ8" s="257">
        <v>0</v>
      </c>
      <c r="BK8" s="257">
        <v>0</v>
      </c>
      <c r="BL8" s="257">
        <v>0</v>
      </c>
      <c r="BM8" s="257">
        <v>0</v>
      </c>
      <c r="BN8" s="257">
        <v>0</v>
      </c>
      <c r="BO8" s="257">
        <v>0</v>
      </c>
      <c r="BP8" s="257">
        <v>0</v>
      </c>
      <c r="BQ8" s="257">
        <v>0</v>
      </c>
      <c r="BR8" s="257">
        <v>0</v>
      </c>
      <c r="BS8" s="257">
        <v>0</v>
      </c>
      <c r="BT8" s="257">
        <v>0</v>
      </c>
      <c r="BU8" s="257">
        <v>0</v>
      </c>
      <c r="BV8" s="257">
        <v>0</v>
      </c>
      <c r="BW8" s="257">
        <v>0</v>
      </c>
      <c r="BX8" s="257">
        <v>0</v>
      </c>
      <c r="BY8" s="257">
        <v>0</v>
      </c>
      <c r="BZ8" s="257">
        <v>0</v>
      </c>
      <c r="CA8" s="257">
        <v>0</v>
      </c>
      <c r="CB8" s="257">
        <v>0</v>
      </c>
      <c r="CC8" s="257">
        <v>0</v>
      </c>
      <c r="CD8" s="257">
        <v>0</v>
      </c>
      <c r="CE8" s="257">
        <v>0</v>
      </c>
      <c r="CF8" s="257">
        <v>0</v>
      </c>
    </row>
    <row r="9" spans="1:85" s="240" customFormat="1" ht="14.1" customHeight="1" x14ac:dyDescent="0.2">
      <c r="A9" s="256" t="s">
        <v>287</v>
      </c>
      <c r="B9" s="193">
        <v>8.84</v>
      </c>
      <c r="C9" s="257">
        <v>7.94</v>
      </c>
      <c r="D9" s="257">
        <v>7.66</v>
      </c>
      <c r="E9" s="257">
        <v>7.02</v>
      </c>
      <c r="F9" s="257">
        <v>10.44</v>
      </c>
      <c r="G9" s="257">
        <v>10.18</v>
      </c>
      <c r="H9" s="257">
        <v>10.47</v>
      </c>
      <c r="I9" s="257">
        <v>10.38</v>
      </c>
      <c r="J9" s="257">
        <v>10.199999999999999</v>
      </c>
      <c r="K9" s="257">
        <v>9.7899999999999991</v>
      </c>
      <c r="L9" s="257">
        <v>10.5</v>
      </c>
      <c r="M9" s="257">
        <v>10.029999999999999</v>
      </c>
      <c r="N9" s="257">
        <v>10.01</v>
      </c>
      <c r="O9" s="257">
        <v>10.49</v>
      </c>
      <c r="P9" s="257">
        <v>10.39</v>
      </c>
      <c r="Q9" s="257">
        <v>9.74</v>
      </c>
      <c r="R9" s="257">
        <v>10.4</v>
      </c>
      <c r="S9" s="258">
        <v>10.01</v>
      </c>
      <c r="T9" s="257">
        <v>10.23</v>
      </c>
      <c r="U9" s="257">
        <v>10.029999999999999</v>
      </c>
      <c r="V9" s="257">
        <v>7.33</v>
      </c>
      <c r="W9" s="257">
        <v>8.65</v>
      </c>
      <c r="X9" s="257">
        <v>7.39</v>
      </c>
      <c r="Y9" s="257">
        <v>7.34</v>
      </c>
      <c r="Z9" s="257">
        <v>7.13</v>
      </c>
      <c r="AA9" s="257">
        <v>8.35</v>
      </c>
      <c r="AB9" s="257">
        <v>7.16</v>
      </c>
      <c r="AC9" s="257">
        <v>7.91</v>
      </c>
      <c r="AD9" s="257">
        <v>7.24</v>
      </c>
      <c r="AE9" s="257">
        <v>7.72</v>
      </c>
      <c r="AF9" s="259">
        <v>11.33</v>
      </c>
      <c r="AG9" s="259">
        <v>11.64</v>
      </c>
      <c r="AH9" s="259">
        <v>10.56</v>
      </c>
      <c r="AI9" s="259">
        <v>11.65</v>
      </c>
      <c r="AJ9" s="259">
        <v>11.42</v>
      </c>
      <c r="AK9" s="260">
        <v>11.37</v>
      </c>
      <c r="AL9" s="260">
        <v>9.0299999999999994</v>
      </c>
      <c r="AM9" s="260">
        <v>9.41</v>
      </c>
      <c r="AN9" s="260">
        <v>9.2899999999999991</v>
      </c>
      <c r="AO9" s="260">
        <v>9.33</v>
      </c>
      <c r="AP9" s="260">
        <v>9.33</v>
      </c>
      <c r="AQ9" s="260">
        <v>9.5399999999999991</v>
      </c>
      <c r="AR9" s="260">
        <v>9.24</v>
      </c>
      <c r="AS9" s="260">
        <v>9.15</v>
      </c>
      <c r="AT9" s="260">
        <v>9.19</v>
      </c>
      <c r="AU9" s="260">
        <v>9.02</v>
      </c>
      <c r="AV9" s="257">
        <v>9.11</v>
      </c>
      <c r="AW9" s="257">
        <v>9.06</v>
      </c>
      <c r="AX9" s="257">
        <v>9.11</v>
      </c>
      <c r="AY9" s="257">
        <v>9.11</v>
      </c>
      <c r="AZ9" s="257">
        <v>9.4700000000000006</v>
      </c>
      <c r="BA9" s="257">
        <v>9.3699999999999992</v>
      </c>
      <c r="BB9" s="257">
        <v>8.9600000000000009</v>
      </c>
      <c r="BC9" s="257">
        <v>9.16</v>
      </c>
      <c r="BD9" s="257">
        <v>9.0299999999999994</v>
      </c>
      <c r="BE9" s="257">
        <v>9.18</v>
      </c>
      <c r="BF9" s="257">
        <v>9.01</v>
      </c>
      <c r="BG9" s="257">
        <v>9</v>
      </c>
      <c r="BH9" s="257">
        <v>9.1300000000000008</v>
      </c>
      <c r="BI9" s="257">
        <v>9.5399999999999991</v>
      </c>
      <c r="BJ9" s="257">
        <v>9.2799999999999994</v>
      </c>
      <c r="BK9" s="257">
        <v>9.8000000000000007</v>
      </c>
      <c r="BL9" s="257">
        <v>9.39</v>
      </c>
      <c r="BM9" s="257">
        <v>9.69</v>
      </c>
      <c r="BN9" s="257">
        <v>9.64</v>
      </c>
      <c r="BO9" s="257">
        <v>9.83</v>
      </c>
      <c r="BP9" s="257">
        <v>9.4499999999999993</v>
      </c>
      <c r="BQ9" s="257">
        <v>9.32</v>
      </c>
      <c r="BR9" s="257">
        <v>9.33</v>
      </c>
      <c r="BS9" s="257">
        <v>9.6199999999999992</v>
      </c>
      <c r="BT9" s="257">
        <v>10.1</v>
      </c>
      <c r="BU9" s="257">
        <v>9.6199999999999992</v>
      </c>
      <c r="BV9" s="257">
        <v>9.41</v>
      </c>
      <c r="BW9" s="257">
        <v>9.14</v>
      </c>
      <c r="BX9" s="257">
        <v>9.5399999999999991</v>
      </c>
      <c r="BY9" s="257">
        <v>9.27</v>
      </c>
      <c r="BZ9" s="257">
        <v>9.5500000000000007</v>
      </c>
      <c r="CA9" s="257">
        <v>10.39</v>
      </c>
      <c r="CB9" s="257">
        <v>9.5500000000000007</v>
      </c>
      <c r="CC9" s="257">
        <v>9.41</v>
      </c>
      <c r="CD9" s="257">
        <v>9.18</v>
      </c>
      <c r="CE9" s="257">
        <v>9.09</v>
      </c>
      <c r="CF9" s="257">
        <v>9.2899999999999991</v>
      </c>
    </row>
    <row r="10" spans="1:85" s="240" customFormat="1" ht="14.1" customHeight="1" x14ac:dyDescent="0.2">
      <c r="A10" s="261" t="s">
        <v>469</v>
      </c>
      <c r="B10" s="193">
        <v>3.9</v>
      </c>
      <c r="C10" s="257">
        <v>1.22</v>
      </c>
      <c r="D10" s="257">
        <v>1.0900000000000001</v>
      </c>
      <c r="E10" s="257">
        <v>1.04</v>
      </c>
      <c r="F10" s="257">
        <v>8.9700000000000006</v>
      </c>
      <c r="G10" s="257">
        <v>9.14</v>
      </c>
      <c r="H10" s="257">
        <v>9.57</v>
      </c>
      <c r="I10" s="257">
        <v>8.77</v>
      </c>
      <c r="J10" s="257">
        <v>8.34</v>
      </c>
      <c r="K10" s="257">
        <v>8.86</v>
      </c>
      <c r="L10" s="257">
        <v>7.23</v>
      </c>
      <c r="M10" s="257">
        <v>8.9</v>
      </c>
      <c r="N10" s="257">
        <v>9</v>
      </c>
      <c r="O10" s="257">
        <v>9.43</v>
      </c>
      <c r="P10" s="257">
        <v>9.39</v>
      </c>
      <c r="Q10" s="258">
        <v>8.41</v>
      </c>
      <c r="R10" s="257">
        <v>9.1999999999999993</v>
      </c>
      <c r="S10" s="258">
        <v>8.6999999999999993</v>
      </c>
      <c r="T10" s="257">
        <v>8.91</v>
      </c>
      <c r="U10" s="257">
        <v>8.9</v>
      </c>
      <c r="V10" s="257">
        <v>6.16</v>
      </c>
      <c r="W10" s="257">
        <v>10.93</v>
      </c>
      <c r="X10" s="257">
        <v>6.12</v>
      </c>
      <c r="Y10" s="257">
        <v>6.01</v>
      </c>
      <c r="Z10" s="257">
        <v>6.13</v>
      </c>
      <c r="AA10" s="257">
        <v>7.14</v>
      </c>
      <c r="AB10" s="257">
        <v>5.83</v>
      </c>
      <c r="AC10" s="257">
        <v>6.54</v>
      </c>
      <c r="AD10" s="257">
        <v>6.14</v>
      </c>
      <c r="AE10" s="257">
        <v>6.66</v>
      </c>
      <c r="AF10" s="257">
        <v>9.65</v>
      </c>
      <c r="AG10" s="259">
        <v>10.95</v>
      </c>
      <c r="AH10" s="259">
        <v>9.0299999999999994</v>
      </c>
      <c r="AI10" s="259">
        <v>11.25</v>
      </c>
      <c r="AJ10" s="259">
        <v>9.52</v>
      </c>
      <c r="AK10" s="260">
        <v>9.81</v>
      </c>
      <c r="AL10" s="260">
        <v>5.51</v>
      </c>
      <c r="AM10" s="260">
        <v>6.48</v>
      </c>
      <c r="AN10" s="260">
        <v>6.37</v>
      </c>
      <c r="AO10" s="260">
        <v>7.21</v>
      </c>
      <c r="AP10" s="260">
        <v>6.2</v>
      </c>
      <c r="AQ10" s="260">
        <v>6.64</v>
      </c>
      <c r="AR10" s="260">
        <v>4.38</v>
      </c>
      <c r="AS10" s="260">
        <v>4.3600000000000003</v>
      </c>
      <c r="AT10" s="260">
        <v>4.45</v>
      </c>
      <c r="AU10" s="260">
        <v>5.16</v>
      </c>
      <c r="AV10" s="257">
        <v>5.32</v>
      </c>
      <c r="AW10" s="257">
        <v>6.32</v>
      </c>
      <c r="AX10" s="257">
        <v>6.66</v>
      </c>
      <c r="AY10" s="257">
        <v>4.53</v>
      </c>
      <c r="AZ10" s="257">
        <v>4.3099999999999996</v>
      </c>
      <c r="BA10" s="257">
        <v>4.53</v>
      </c>
      <c r="BB10" s="257">
        <v>5.16</v>
      </c>
      <c r="BC10" s="257">
        <v>4.88</v>
      </c>
      <c r="BD10" s="257">
        <v>4.55</v>
      </c>
      <c r="BE10" s="257">
        <v>4.7</v>
      </c>
      <c r="BF10" s="257">
        <v>4.5999999999999996</v>
      </c>
      <c r="BG10" s="257">
        <v>4.4400000000000004</v>
      </c>
      <c r="BH10" s="257">
        <v>5.0999999999999996</v>
      </c>
      <c r="BI10" s="257">
        <v>6.57</v>
      </c>
      <c r="BJ10" s="257">
        <v>7.85</v>
      </c>
      <c r="BK10" s="257">
        <v>6.48</v>
      </c>
      <c r="BL10" s="257">
        <v>7.5</v>
      </c>
      <c r="BM10" s="257">
        <v>8.7799999999999994</v>
      </c>
      <c r="BN10" s="257">
        <v>5.6</v>
      </c>
      <c r="BO10" s="257">
        <v>8.26</v>
      </c>
      <c r="BP10" s="257">
        <v>8.48</v>
      </c>
      <c r="BQ10" s="257">
        <v>8.5299999999999994</v>
      </c>
      <c r="BR10" s="257">
        <v>8.08</v>
      </c>
      <c r="BS10" s="257">
        <v>7.12</v>
      </c>
      <c r="BT10" s="257">
        <v>9.5399999999999991</v>
      </c>
      <c r="BU10" s="257">
        <v>8.58</v>
      </c>
      <c r="BV10" s="257">
        <v>7.99</v>
      </c>
      <c r="BW10" s="257">
        <v>7.76</v>
      </c>
      <c r="BX10" s="257">
        <v>8.16</v>
      </c>
      <c r="BY10" s="257">
        <v>7.51</v>
      </c>
      <c r="BZ10" s="257">
        <v>8.3699999999999992</v>
      </c>
      <c r="CA10" s="257">
        <v>9.24</v>
      </c>
      <c r="CB10" s="257">
        <v>8.73</v>
      </c>
      <c r="CC10" s="257">
        <v>7.89</v>
      </c>
      <c r="CD10" s="257">
        <v>4.1900000000000004</v>
      </c>
      <c r="CE10" s="257">
        <v>4.42</v>
      </c>
      <c r="CF10" s="257">
        <v>4.6100000000000003</v>
      </c>
    </row>
    <row r="11" spans="1:85" s="240" customFormat="1" ht="14.1" customHeight="1" x14ac:dyDescent="0.2">
      <c r="A11" s="256" t="s">
        <v>151</v>
      </c>
      <c r="B11" s="193">
        <v>0.16</v>
      </c>
      <c r="C11" s="257">
        <v>0.06</v>
      </c>
      <c r="D11" s="257">
        <v>0</v>
      </c>
      <c r="E11" s="257">
        <v>0.05</v>
      </c>
      <c r="F11" s="257">
        <v>0.25</v>
      </c>
      <c r="G11" s="257">
        <v>0.36</v>
      </c>
      <c r="H11" s="257">
        <v>0.35</v>
      </c>
      <c r="I11" s="257">
        <v>0.23</v>
      </c>
      <c r="J11" s="257">
        <v>0.32</v>
      </c>
      <c r="K11" s="257">
        <v>0.33</v>
      </c>
      <c r="L11" s="257">
        <v>0.2</v>
      </c>
      <c r="M11" s="257">
        <v>0.37</v>
      </c>
      <c r="N11" s="257">
        <v>0.31</v>
      </c>
      <c r="O11" s="257">
        <v>0.36</v>
      </c>
      <c r="P11" s="257">
        <v>0.33</v>
      </c>
      <c r="Q11" s="257">
        <v>0.35</v>
      </c>
      <c r="R11" s="257">
        <v>0.3</v>
      </c>
      <c r="S11" s="257">
        <v>0.34</v>
      </c>
      <c r="T11" s="257">
        <v>0.32</v>
      </c>
      <c r="U11" s="257">
        <v>0.37</v>
      </c>
      <c r="V11" s="257">
        <v>0.28000000000000003</v>
      </c>
      <c r="W11" s="257">
        <v>0</v>
      </c>
      <c r="X11" s="257">
        <v>0.25</v>
      </c>
      <c r="Y11" s="257">
        <v>0.24</v>
      </c>
      <c r="Z11" s="257">
        <v>0.26</v>
      </c>
      <c r="AA11" s="257">
        <v>0.27</v>
      </c>
      <c r="AB11" s="257">
        <v>0.26</v>
      </c>
      <c r="AC11" s="257">
        <v>0.28000000000000003</v>
      </c>
      <c r="AD11" s="257">
        <v>0.26</v>
      </c>
      <c r="AE11" s="257">
        <v>0.24</v>
      </c>
      <c r="AF11" s="257">
        <v>0.28000000000000003</v>
      </c>
      <c r="AG11" s="259">
        <v>0.32</v>
      </c>
      <c r="AH11" s="259">
        <v>0.23</v>
      </c>
      <c r="AI11" s="259">
        <v>0.35</v>
      </c>
      <c r="AJ11" s="259">
        <v>0.3</v>
      </c>
      <c r="AK11" s="260">
        <v>0.28999999999999998</v>
      </c>
      <c r="AL11" s="260">
        <v>0.65</v>
      </c>
      <c r="AM11" s="260">
        <v>0.72</v>
      </c>
      <c r="AN11" s="260">
        <v>0.74</v>
      </c>
      <c r="AO11" s="260">
        <v>0.85</v>
      </c>
      <c r="AP11" s="260">
        <v>0.87</v>
      </c>
      <c r="AQ11" s="260">
        <v>0.89</v>
      </c>
      <c r="AR11" s="260">
        <v>0.84</v>
      </c>
      <c r="AS11" s="260">
        <v>0.77</v>
      </c>
      <c r="AT11" s="260">
        <v>0.79</v>
      </c>
      <c r="AU11" s="260">
        <v>0.79</v>
      </c>
      <c r="AV11" s="257">
        <v>0.79</v>
      </c>
      <c r="AW11" s="257">
        <v>0.84</v>
      </c>
      <c r="AX11" s="257"/>
      <c r="AY11" s="257"/>
      <c r="AZ11" s="257"/>
      <c r="BA11" s="257"/>
      <c r="BB11" s="257">
        <v>0.69</v>
      </c>
      <c r="BC11" s="257">
        <v>0.68</v>
      </c>
      <c r="BD11" s="257">
        <v>0.69</v>
      </c>
      <c r="BE11" s="257">
        <v>0.76</v>
      </c>
      <c r="BF11" s="257">
        <v>0.74</v>
      </c>
      <c r="BG11" s="257">
        <v>0.76</v>
      </c>
      <c r="BH11" s="257">
        <v>0.77</v>
      </c>
      <c r="BI11" s="257">
        <v>0.85</v>
      </c>
      <c r="BJ11" s="257">
        <v>0.91</v>
      </c>
      <c r="BK11" s="257">
        <v>0.86</v>
      </c>
      <c r="BL11" s="257">
        <v>0.91</v>
      </c>
      <c r="BM11" s="257">
        <v>0.96</v>
      </c>
      <c r="BN11" s="257">
        <v>0.84</v>
      </c>
      <c r="BO11" s="257">
        <v>0.96</v>
      </c>
      <c r="BP11" s="257">
        <v>0.9</v>
      </c>
      <c r="BQ11" s="257">
        <v>0.95</v>
      </c>
      <c r="BR11" s="257">
        <v>0.98</v>
      </c>
      <c r="BS11" s="257">
        <v>0.77</v>
      </c>
      <c r="BT11" s="257">
        <v>1.0900000000000001</v>
      </c>
      <c r="BU11" s="257">
        <v>0.97</v>
      </c>
      <c r="BV11" s="257">
        <v>0.88</v>
      </c>
      <c r="BW11" s="257">
        <v>0.99</v>
      </c>
      <c r="BX11" s="257">
        <v>0.82</v>
      </c>
      <c r="BY11" s="257">
        <v>0.85</v>
      </c>
      <c r="BZ11" s="257">
        <v>0.98</v>
      </c>
      <c r="CA11" s="257">
        <v>0.92</v>
      </c>
      <c r="CB11" s="257">
        <v>1.04</v>
      </c>
      <c r="CC11" s="257"/>
      <c r="CD11" s="257">
        <v>0.81</v>
      </c>
      <c r="CE11" s="257">
        <v>0.72</v>
      </c>
      <c r="CF11" s="257">
        <v>0.74</v>
      </c>
    </row>
    <row r="12" spans="1:85" s="240" customFormat="1" ht="14.1" customHeight="1" x14ac:dyDescent="0.2">
      <c r="A12" s="256" t="s">
        <v>179</v>
      </c>
      <c r="B12" s="193">
        <v>8.99</v>
      </c>
      <c r="C12" s="257">
        <v>6.61</v>
      </c>
      <c r="D12" s="257">
        <v>7.02</v>
      </c>
      <c r="E12" s="257">
        <v>8.34</v>
      </c>
      <c r="F12" s="257">
        <v>6.33</v>
      </c>
      <c r="G12" s="257">
        <v>8.6999999999999993</v>
      </c>
      <c r="H12" s="257">
        <v>7.95</v>
      </c>
      <c r="I12" s="257">
        <v>6.63</v>
      </c>
      <c r="J12" s="257">
        <v>7.55</v>
      </c>
      <c r="K12" s="257">
        <v>8.91</v>
      </c>
      <c r="L12" s="257">
        <v>6.89</v>
      </c>
      <c r="M12" s="257">
        <v>8.57</v>
      </c>
      <c r="N12" s="257">
        <v>8.43</v>
      </c>
      <c r="O12" s="257">
        <v>8.39</v>
      </c>
      <c r="P12" s="257">
        <v>7.78</v>
      </c>
      <c r="Q12" s="257">
        <v>8.8699999999999992</v>
      </c>
      <c r="R12" s="257">
        <v>8.0299999999999994</v>
      </c>
      <c r="S12" s="262">
        <v>9.17</v>
      </c>
      <c r="T12" s="257">
        <v>8.2100000000000009</v>
      </c>
      <c r="U12" s="257">
        <v>8.57</v>
      </c>
      <c r="V12" s="257">
        <v>7.42</v>
      </c>
      <c r="W12" s="257">
        <v>1.08</v>
      </c>
      <c r="X12" s="257">
        <v>7.15</v>
      </c>
      <c r="Y12" s="257">
        <v>7.05</v>
      </c>
      <c r="Z12" s="257">
        <v>7.03</v>
      </c>
      <c r="AA12" s="257">
        <v>7.87</v>
      </c>
      <c r="AB12" s="257">
        <v>7.71</v>
      </c>
      <c r="AC12" s="257">
        <v>7.44</v>
      </c>
      <c r="AD12" s="257">
        <v>7.41</v>
      </c>
      <c r="AE12" s="257">
        <v>6.63</v>
      </c>
      <c r="AF12" s="257">
        <v>7.96</v>
      </c>
      <c r="AG12" s="257">
        <v>7.88</v>
      </c>
      <c r="AH12" s="257">
        <v>7.21</v>
      </c>
      <c r="AI12" s="257">
        <v>8.32</v>
      </c>
      <c r="AJ12" s="257">
        <v>8.5399999999999991</v>
      </c>
      <c r="AK12" s="260">
        <v>7.93</v>
      </c>
      <c r="AL12" s="260">
        <v>11.29</v>
      </c>
      <c r="AM12" s="260">
        <v>11.04</v>
      </c>
      <c r="AN12" s="260">
        <v>10.85</v>
      </c>
      <c r="AO12" s="260">
        <v>10.19</v>
      </c>
      <c r="AP12" s="260">
        <v>10.57</v>
      </c>
      <c r="AQ12" s="260">
        <v>10.11</v>
      </c>
      <c r="AR12" s="260">
        <v>12.17</v>
      </c>
      <c r="AS12" s="260">
        <v>12.18</v>
      </c>
      <c r="AT12" s="260">
        <v>11.98</v>
      </c>
      <c r="AU12" s="260">
        <v>11.59</v>
      </c>
      <c r="AV12" s="257">
        <v>11.38</v>
      </c>
      <c r="AW12" s="257">
        <v>10.27</v>
      </c>
      <c r="AX12" s="257">
        <v>12.76</v>
      </c>
      <c r="AY12" s="257">
        <v>12.76</v>
      </c>
      <c r="AZ12" s="257">
        <v>12.29</v>
      </c>
      <c r="BA12" s="257">
        <v>12.22</v>
      </c>
      <c r="BB12" s="257">
        <v>11.78</v>
      </c>
      <c r="BC12" s="257">
        <v>12.14</v>
      </c>
      <c r="BD12" s="257">
        <v>12.52</v>
      </c>
      <c r="BE12" s="257">
        <v>12.64</v>
      </c>
      <c r="BF12" s="257">
        <v>12.62</v>
      </c>
      <c r="BG12" s="257">
        <v>12.66</v>
      </c>
      <c r="BH12" s="257">
        <v>12.02</v>
      </c>
      <c r="BI12" s="257">
        <v>10.31</v>
      </c>
      <c r="BJ12" s="257">
        <v>9.41</v>
      </c>
      <c r="BK12" s="257">
        <v>10.82</v>
      </c>
      <c r="BL12" s="257">
        <v>9.9600000000000009</v>
      </c>
      <c r="BM12" s="257">
        <v>9</v>
      </c>
      <c r="BN12" s="257">
        <v>11.58</v>
      </c>
      <c r="BO12" s="257">
        <v>9.9499999999999993</v>
      </c>
      <c r="BP12" s="257">
        <v>9.16</v>
      </c>
      <c r="BQ12" s="257">
        <v>8.83</v>
      </c>
      <c r="BR12" s="257">
        <v>8.99</v>
      </c>
      <c r="BS12" s="257">
        <v>9.26</v>
      </c>
      <c r="BT12" s="257">
        <v>9.34</v>
      </c>
      <c r="BU12" s="257">
        <v>8.91</v>
      </c>
      <c r="BV12" s="257">
        <v>8.3699999999999992</v>
      </c>
      <c r="BW12" s="257">
        <v>8.61</v>
      </c>
      <c r="BX12" s="257">
        <v>9.1199999999999992</v>
      </c>
      <c r="BY12" s="257">
        <v>8.86</v>
      </c>
      <c r="BZ12" s="257">
        <v>9.24</v>
      </c>
      <c r="CA12" s="257">
        <v>9.39</v>
      </c>
      <c r="CB12" s="257">
        <v>8.94</v>
      </c>
      <c r="CC12" s="257">
        <v>9.35</v>
      </c>
      <c r="CD12" s="257">
        <v>12.69</v>
      </c>
      <c r="CE12" s="257">
        <v>12.37</v>
      </c>
      <c r="CF12" s="257">
        <v>11.85</v>
      </c>
    </row>
    <row r="13" spans="1:85" s="240" customFormat="1" ht="14.1" customHeight="1" x14ac:dyDescent="0.2">
      <c r="A13" s="256" t="s">
        <v>176</v>
      </c>
      <c r="B13" s="193">
        <v>0</v>
      </c>
      <c r="C13" s="257">
        <v>0</v>
      </c>
      <c r="D13" s="257">
        <v>0</v>
      </c>
      <c r="E13" s="257">
        <v>0</v>
      </c>
      <c r="F13" s="257">
        <v>0.15</v>
      </c>
      <c r="G13" s="257">
        <v>0</v>
      </c>
      <c r="H13" s="257">
        <v>0</v>
      </c>
      <c r="I13" s="257">
        <v>0.05</v>
      </c>
      <c r="J13" s="257">
        <v>0.11</v>
      </c>
      <c r="K13" s="257">
        <v>7.0000000000000007E-2</v>
      </c>
      <c r="L13" s="257">
        <v>0.23</v>
      </c>
      <c r="M13" s="257">
        <v>0</v>
      </c>
      <c r="N13" s="257">
        <v>7.0000000000000007E-2</v>
      </c>
      <c r="O13" s="257">
        <v>0</v>
      </c>
      <c r="P13" s="257">
        <v>7.0000000000000007E-2</v>
      </c>
      <c r="Q13" s="257">
        <v>7.0000000000000007E-2</v>
      </c>
      <c r="R13" s="257">
        <v>0.32</v>
      </c>
      <c r="S13" s="257">
        <v>0.14000000000000001</v>
      </c>
      <c r="T13" s="257">
        <v>0.05</v>
      </c>
      <c r="U13" s="257">
        <v>0.06</v>
      </c>
      <c r="V13" s="257">
        <v>0</v>
      </c>
      <c r="W13" s="257">
        <v>0</v>
      </c>
      <c r="X13" s="257">
        <v>0.04</v>
      </c>
      <c r="Y13" s="257">
        <v>0</v>
      </c>
      <c r="Z13" s="257">
        <v>0.06</v>
      </c>
      <c r="AA13" s="257">
        <v>0</v>
      </c>
      <c r="AB13" s="257">
        <v>0</v>
      </c>
      <c r="AC13" s="257">
        <v>0</v>
      </c>
      <c r="AD13" s="257">
        <v>0</v>
      </c>
      <c r="AE13" s="257">
        <v>0</v>
      </c>
      <c r="AF13" s="257">
        <v>0</v>
      </c>
      <c r="AG13" s="257">
        <v>0</v>
      </c>
      <c r="AH13" s="257">
        <v>0</v>
      </c>
      <c r="AI13" s="257">
        <v>0</v>
      </c>
      <c r="AJ13" s="257">
        <v>0</v>
      </c>
      <c r="AK13" s="260">
        <v>0</v>
      </c>
      <c r="AL13" s="260">
        <v>0</v>
      </c>
      <c r="AM13" s="260">
        <v>0</v>
      </c>
      <c r="AN13" s="260">
        <v>0</v>
      </c>
      <c r="AO13" s="260">
        <v>0</v>
      </c>
      <c r="AP13" s="260">
        <v>0</v>
      </c>
      <c r="AQ13" s="260">
        <v>0</v>
      </c>
      <c r="AR13" s="260">
        <v>0</v>
      </c>
      <c r="AS13" s="260">
        <v>0</v>
      </c>
      <c r="AT13" s="260">
        <v>0</v>
      </c>
      <c r="AU13" s="260">
        <v>0</v>
      </c>
      <c r="AV13" s="257">
        <v>0</v>
      </c>
      <c r="AW13" s="257">
        <v>0</v>
      </c>
      <c r="AX13" s="257">
        <v>0</v>
      </c>
      <c r="AY13" s="257">
        <v>0</v>
      </c>
      <c r="AZ13" s="257">
        <v>0</v>
      </c>
      <c r="BA13" s="257">
        <v>0</v>
      </c>
      <c r="BB13" s="257">
        <v>0</v>
      </c>
      <c r="BC13" s="257">
        <v>0</v>
      </c>
      <c r="BD13" s="257">
        <v>0</v>
      </c>
      <c r="BE13" s="257">
        <v>0</v>
      </c>
      <c r="BF13" s="257">
        <v>0</v>
      </c>
      <c r="BG13" s="257">
        <v>0</v>
      </c>
      <c r="BH13" s="257">
        <v>0</v>
      </c>
      <c r="BI13" s="257">
        <v>0</v>
      </c>
      <c r="BJ13" s="257">
        <v>0</v>
      </c>
      <c r="BK13" s="257">
        <v>0</v>
      </c>
      <c r="BL13" s="257">
        <v>0</v>
      </c>
      <c r="BM13" s="257">
        <v>0</v>
      </c>
      <c r="BN13" s="257">
        <v>0</v>
      </c>
      <c r="BO13" s="257">
        <v>0</v>
      </c>
      <c r="BP13" s="257">
        <v>0</v>
      </c>
      <c r="BQ13" s="257">
        <v>0</v>
      </c>
      <c r="BR13" s="257">
        <v>0</v>
      </c>
      <c r="BS13" s="257">
        <v>0</v>
      </c>
      <c r="BT13" s="257">
        <v>0</v>
      </c>
      <c r="BU13" s="257">
        <v>0.1</v>
      </c>
      <c r="BV13" s="257">
        <v>0</v>
      </c>
      <c r="BW13" s="257">
        <v>0</v>
      </c>
      <c r="BX13" s="257">
        <v>0</v>
      </c>
      <c r="BY13" s="257">
        <v>0</v>
      </c>
      <c r="BZ13" s="257">
        <v>0</v>
      </c>
      <c r="CA13" s="257">
        <v>0</v>
      </c>
      <c r="CB13" s="257">
        <v>0</v>
      </c>
      <c r="CC13" s="257">
        <v>0</v>
      </c>
      <c r="CD13" s="257">
        <v>0</v>
      </c>
      <c r="CE13" s="257">
        <v>0</v>
      </c>
      <c r="CF13" s="257">
        <v>0</v>
      </c>
    </row>
    <row r="14" spans="1:85" s="240" customFormat="1" ht="14.1" customHeight="1" x14ac:dyDescent="0.2">
      <c r="A14" s="256" t="s">
        <v>288</v>
      </c>
      <c r="B14" s="193">
        <v>0</v>
      </c>
      <c r="C14" s="257">
        <v>0</v>
      </c>
      <c r="D14" s="257">
        <v>0</v>
      </c>
      <c r="E14" s="257">
        <v>0</v>
      </c>
      <c r="F14" s="257">
        <v>1.34</v>
      </c>
      <c r="G14" s="257">
        <v>0</v>
      </c>
      <c r="H14" s="257">
        <v>0</v>
      </c>
      <c r="I14" s="257">
        <v>0.91</v>
      </c>
      <c r="J14" s="257">
        <v>0.69</v>
      </c>
      <c r="K14" s="257">
        <v>0</v>
      </c>
      <c r="L14" s="257">
        <v>0</v>
      </c>
      <c r="M14" s="257">
        <v>0</v>
      </c>
      <c r="N14" s="257">
        <v>0</v>
      </c>
      <c r="O14" s="257">
        <v>0</v>
      </c>
      <c r="P14" s="257">
        <v>0</v>
      </c>
      <c r="Q14" s="257">
        <v>0</v>
      </c>
      <c r="R14" s="257">
        <v>0</v>
      </c>
      <c r="S14" s="262">
        <v>0</v>
      </c>
      <c r="T14" s="257">
        <v>0</v>
      </c>
      <c r="U14" s="257">
        <v>0</v>
      </c>
      <c r="V14" s="257">
        <v>0</v>
      </c>
      <c r="W14" s="257">
        <v>0</v>
      </c>
      <c r="X14" s="257">
        <v>0</v>
      </c>
      <c r="Y14" s="257">
        <v>0</v>
      </c>
      <c r="Z14" s="257">
        <v>0</v>
      </c>
      <c r="AA14" s="257">
        <v>0</v>
      </c>
      <c r="AB14" s="257">
        <v>0</v>
      </c>
      <c r="AC14" s="257">
        <v>0</v>
      </c>
      <c r="AD14" s="257">
        <v>0</v>
      </c>
      <c r="AE14" s="257">
        <v>0</v>
      </c>
      <c r="AF14" s="257">
        <v>0</v>
      </c>
      <c r="AG14" s="257">
        <v>0</v>
      </c>
      <c r="AH14" s="257">
        <v>0</v>
      </c>
      <c r="AI14" s="257">
        <v>0</v>
      </c>
      <c r="AJ14" s="257">
        <v>0</v>
      </c>
      <c r="AK14" s="260">
        <v>0</v>
      </c>
      <c r="AL14" s="260">
        <v>0</v>
      </c>
      <c r="AM14" s="260">
        <v>0</v>
      </c>
      <c r="AN14" s="260">
        <v>0</v>
      </c>
      <c r="AO14" s="260">
        <v>0</v>
      </c>
      <c r="AP14" s="260">
        <v>0</v>
      </c>
      <c r="AQ14" s="260">
        <v>0</v>
      </c>
      <c r="AR14" s="260">
        <v>0</v>
      </c>
      <c r="AS14" s="260">
        <v>0</v>
      </c>
      <c r="AT14" s="260">
        <v>0</v>
      </c>
      <c r="AU14" s="260">
        <v>0</v>
      </c>
      <c r="AV14" s="257">
        <v>0</v>
      </c>
      <c r="AW14" s="257">
        <v>0</v>
      </c>
      <c r="AX14" s="257">
        <v>0</v>
      </c>
      <c r="AY14" s="257">
        <v>0</v>
      </c>
      <c r="AZ14" s="257">
        <v>0</v>
      </c>
      <c r="BA14" s="257">
        <v>0</v>
      </c>
      <c r="BB14" s="257">
        <v>0</v>
      </c>
      <c r="BC14" s="257">
        <v>0</v>
      </c>
      <c r="BD14" s="257">
        <v>0</v>
      </c>
      <c r="BE14" s="257">
        <v>0</v>
      </c>
      <c r="BF14" s="257">
        <v>0</v>
      </c>
      <c r="BG14" s="257">
        <v>0</v>
      </c>
      <c r="BH14" s="257">
        <v>0</v>
      </c>
      <c r="BI14" s="257">
        <v>0</v>
      </c>
      <c r="BJ14" s="257">
        <v>0</v>
      </c>
      <c r="BK14" s="257">
        <v>0</v>
      </c>
      <c r="BL14" s="257">
        <v>0</v>
      </c>
      <c r="BM14" s="257">
        <v>0</v>
      </c>
      <c r="BN14" s="257">
        <v>0</v>
      </c>
      <c r="BO14" s="257">
        <v>0</v>
      </c>
      <c r="BP14" s="257">
        <v>0</v>
      </c>
      <c r="BQ14" s="257">
        <v>0</v>
      </c>
      <c r="BR14" s="257">
        <v>0</v>
      </c>
      <c r="BS14" s="257">
        <v>0</v>
      </c>
      <c r="BT14" s="257">
        <v>0</v>
      </c>
      <c r="BU14" s="257">
        <v>0</v>
      </c>
      <c r="BV14" s="257">
        <v>0</v>
      </c>
      <c r="BW14" s="257">
        <v>0</v>
      </c>
      <c r="BX14" s="257">
        <v>0</v>
      </c>
      <c r="BY14" s="257">
        <v>0</v>
      </c>
      <c r="BZ14" s="257">
        <v>0</v>
      </c>
      <c r="CA14" s="257">
        <v>0</v>
      </c>
      <c r="CB14" s="257">
        <v>0</v>
      </c>
      <c r="CC14" s="257">
        <v>0</v>
      </c>
      <c r="CD14" s="257">
        <v>0</v>
      </c>
      <c r="CE14" s="257">
        <v>0</v>
      </c>
      <c r="CF14" s="257">
        <v>0</v>
      </c>
    </row>
    <row r="15" spans="1:85" s="240" customFormat="1" ht="14.1" customHeight="1" x14ac:dyDescent="0.2">
      <c r="A15" s="256" t="s">
        <v>289</v>
      </c>
      <c r="B15" s="193">
        <v>0</v>
      </c>
      <c r="C15" s="257">
        <v>0</v>
      </c>
      <c r="D15" s="257">
        <v>0</v>
      </c>
      <c r="E15" s="257">
        <v>0</v>
      </c>
      <c r="F15" s="257">
        <v>7.0000000000000007E-2</v>
      </c>
      <c r="G15" s="257">
        <v>7.0000000000000007E-2</v>
      </c>
      <c r="H15" s="257">
        <v>0</v>
      </c>
      <c r="I15" s="257">
        <v>0</v>
      </c>
      <c r="J15" s="257">
        <v>0.06</v>
      </c>
      <c r="K15" s="257">
        <v>0</v>
      </c>
      <c r="L15" s="257">
        <v>0.76</v>
      </c>
      <c r="M15" s="257">
        <v>0</v>
      </c>
      <c r="N15" s="257">
        <v>0</v>
      </c>
      <c r="O15" s="257">
        <v>0</v>
      </c>
      <c r="P15" s="257">
        <v>0</v>
      </c>
      <c r="Q15" s="257">
        <v>0</v>
      </c>
      <c r="R15" s="257">
        <v>0.1</v>
      </c>
      <c r="S15" s="262">
        <v>0</v>
      </c>
      <c r="T15" s="257">
        <v>0</v>
      </c>
      <c r="U15" s="257">
        <v>0</v>
      </c>
      <c r="V15" s="257">
        <v>0</v>
      </c>
      <c r="W15" s="257">
        <v>0.7</v>
      </c>
      <c r="X15" s="257">
        <v>0</v>
      </c>
      <c r="Y15" s="257">
        <v>0</v>
      </c>
      <c r="Z15" s="257">
        <v>0</v>
      </c>
      <c r="AA15" s="257">
        <v>0</v>
      </c>
      <c r="AB15" s="257">
        <v>0</v>
      </c>
      <c r="AC15" s="257">
        <v>0</v>
      </c>
      <c r="AD15" s="257">
        <v>0</v>
      </c>
      <c r="AE15" s="257">
        <v>0</v>
      </c>
      <c r="AF15" s="257">
        <v>0</v>
      </c>
      <c r="AG15" s="257">
        <v>0</v>
      </c>
      <c r="AH15" s="257">
        <v>0</v>
      </c>
      <c r="AI15" s="257">
        <v>0</v>
      </c>
      <c r="AJ15" s="257">
        <v>0</v>
      </c>
      <c r="AK15" s="260">
        <v>0.15</v>
      </c>
      <c r="AL15" s="260">
        <v>0</v>
      </c>
      <c r="AM15" s="260">
        <v>0</v>
      </c>
      <c r="AN15" s="260">
        <v>0</v>
      </c>
      <c r="AO15" s="260">
        <v>0</v>
      </c>
      <c r="AP15" s="260">
        <v>0</v>
      </c>
      <c r="AQ15" s="260">
        <v>0</v>
      </c>
      <c r="AR15" s="260">
        <v>0</v>
      </c>
      <c r="AS15" s="260">
        <v>0</v>
      </c>
      <c r="AT15" s="260">
        <v>0</v>
      </c>
      <c r="AU15" s="260">
        <v>0</v>
      </c>
      <c r="AV15" s="257">
        <v>0</v>
      </c>
      <c r="AW15" s="257">
        <v>0</v>
      </c>
      <c r="AX15" s="257">
        <v>0</v>
      </c>
      <c r="AY15" s="257">
        <v>0</v>
      </c>
      <c r="AZ15" s="257">
        <v>0</v>
      </c>
      <c r="BA15" s="257">
        <v>0</v>
      </c>
      <c r="BB15" s="257">
        <v>0</v>
      </c>
      <c r="BC15" s="257">
        <v>0</v>
      </c>
      <c r="BD15" s="257">
        <v>0</v>
      </c>
      <c r="BE15" s="257">
        <v>0</v>
      </c>
      <c r="BF15" s="257">
        <v>0</v>
      </c>
      <c r="BG15" s="257">
        <v>0</v>
      </c>
      <c r="BH15" s="257">
        <v>0</v>
      </c>
      <c r="BI15" s="257">
        <v>0</v>
      </c>
      <c r="BJ15" s="257">
        <v>0</v>
      </c>
      <c r="BK15" s="257">
        <v>0</v>
      </c>
      <c r="BL15" s="257">
        <v>0</v>
      </c>
      <c r="BM15" s="257">
        <v>0</v>
      </c>
      <c r="BN15" s="257">
        <v>0</v>
      </c>
      <c r="BO15" s="257">
        <v>0</v>
      </c>
      <c r="BP15" s="257">
        <v>0</v>
      </c>
      <c r="BQ15" s="257">
        <v>0</v>
      </c>
      <c r="BR15" s="257">
        <v>0</v>
      </c>
      <c r="BS15" s="257">
        <v>0</v>
      </c>
      <c r="BT15" s="257">
        <v>0</v>
      </c>
      <c r="BU15" s="257">
        <v>0</v>
      </c>
      <c r="BV15" s="257">
        <v>0</v>
      </c>
      <c r="BW15" s="257">
        <v>0</v>
      </c>
      <c r="BX15" s="257">
        <v>0</v>
      </c>
      <c r="BY15" s="257">
        <v>0</v>
      </c>
      <c r="BZ15" s="257">
        <v>0</v>
      </c>
      <c r="CA15" s="257">
        <v>0</v>
      </c>
      <c r="CB15" s="257">
        <v>0</v>
      </c>
      <c r="CC15" s="257">
        <v>0</v>
      </c>
      <c r="CD15" s="257">
        <v>0</v>
      </c>
      <c r="CE15" s="257">
        <v>0</v>
      </c>
      <c r="CF15" s="257">
        <v>0</v>
      </c>
    </row>
    <row r="16" spans="1:85" s="240" customFormat="1" ht="16.5" customHeight="1" x14ac:dyDescent="0.2">
      <c r="A16" s="263" t="s">
        <v>169</v>
      </c>
      <c r="B16" s="257">
        <v>69.150000000000006</v>
      </c>
      <c r="C16" s="257">
        <v>77.36</v>
      </c>
      <c r="D16" s="257">
        <v>77.41</v>
      </c>
      <c r="E16" s="257">
        <v>76.150000000000006</v>
      </c>
      <c r="F16" s="257">
        <v>60.41</v>
      </c>
      <c r="G16" s="257">
        <v>60.6</v>
      </c>
      <c r="H16" s="257">
        <v>61.12</v>
      </c>
      <c r="I16" s="257">
        <v>60.86</v>
      </c>
      <c r="J16" s="257">
        <v>60.67</v>
      </c>
      <c r="K16" s="257">
        <v>60.99</v>
      </c>
      <c r="L16" s="257">
        <v>61.7</v>
      </c>
      <c r="M16" s="257">
        <v>61.25</v>
      </c>
      <c r="N16" s="257">
        <v>61.6</v>
      </c>
      <c r="O16" s="257">
        <v>60.73</v>
      </c>
      <c r="P16" s="257">
        <v>61.68</v>
      </c>
      <c r="Q16" s="258">
        <v>61.36</v>
      </c>
      <c r="R16" s="257">
        <v>60.5</v>
      </c>
      <c r="S16" s="258">
        <v>60.4</v>
      </c>
      <c r="T16" s="257">
        <v>61.8</v>
      </c>
      <c r="U16" s="257">
        <v>61.25</v>
      </c>
      <c r="V16" s="257">
        <v>71.150000000000006</v>
      </c>
      <c r="W16" s="257">
        <v>71.47</v>
      </c>
      <c r="X16" s="257">
        <v>71.62</v>
      </c>
      <c r="Y16" s="257">
        <v>71.790000000000006</v>
      </c>
      <c r="Z16" s="257">
        <v>71.7</v>
      </c>
      <c r="AA16" s="257">
        <v>66.989999999999995</v>
      </c>
      <c r="AB16" s="257">
        <v>71.150000000000006</v>
      </c>
      <c r="AC16" s="257">
        <v>69.78</v>
      </c>
      <c r="AD16" s="257">
        <v>71.260000000000005</v>
      </c>
      <c r="AE16" s="257">
        <v>71.31</v>
      </c>
      <c r="AF16" s="257">
        <v>59.22</v>
      </c>
      <c r="AG16" s="257">
        <v>57.41</v>
      </c>
      <c r="AH16" s="257">
        <v>59.68</v>
      </c>
      <c r="AI16" s="257">
        <v>56.62</v>
      </c>
      <c r="AJ16" s="257">
        <v>58.27</v>
      </c>
      <c r="AK16" s="193">
        <v>58.97</v>
      </c>
      <c r="AL16" s="193">
        <v>62.84</v>
      </c>
      <c r="AM16" s="193">
        <v>61.25</v>
      </c>
      <c r="AN16" s="193">
        <v>61.62</v>
      </c>
      <c r="AO16" s="193">
        <v>61.48</v>
      </c>
      <c r="AP16" s="193">
        <v>62.08</v>
      </c>
      <c r="AQ16" s="193">
        <v>61.89</v>
      </c>
      <c r="AR16" s="193">
        <v>62.63</v>
      </c>
      <c r="AS16" s="193">
        <v>62.83</v>
      </c>
      <c r="AT16" s="193">
        <v>62.87</v>
      </c>
      <c r="AU16" s="193">
        <v>62.76</v>
      </c>
      <c r="AV16" s="257">
        <v>62.74</v>
      </c>
      <c r="AW16" s="257">
        <v>62.84</v>
      </c>
      <c r="AX16" s="257">
        <v>62.05</v>
      </c>
      <c r="AY16" s="257">
        <v>62.05</v>
      </c>
      <c r="AZ16" s="257">
        <v>62.53</v>
      </c>
      <c r="BA16" s="257">
        <v>62.43</v>
      </c>
      <c r="BB16" s="257">
        <v>62.14</v>
      </c>
      <c r="BC16" s="257">
        <v>62.16</v>
      </c>
      <c r="BD16" s="257">
        <v>62.31</v>
      </c>
      <c r="BE16" s="257">
        <v>61.82</v>
      </c>
      <c r="BF16" s="257">
        <v>62.11</v>
      </c>
      <c r="BG16" s="257">
        <v>62.11</v>
      </c>
      <c r="BH16" s="257">
        <v>61.78</v>
      </c>
      <c r="BI16" s="257">
        <v>61.59</v>
      </c>
      <c r="BJ16" s="257">
        <v>61.27</v>
      </c>
      <c r="BK16" s="257">
        <v>61.12</v>
      </c>
      <c r="BL16" s="257">
        <v>60.98</v>
      </c>
      <c r="BM16" s="257">
        <v>60.06</v>
      </c>
      <c r="BN16" s="257">
        <v>61.35</v>
      </c>
      <c r="BO16" s="257">
        <v>59.04</v>
      </c>
      <c r="BP16" s="257">
        <v>60.69</v>
      </c>
      <c r="BQ16" s="257">
        <v>61.17</v>
      </c>
      <c r="BR16" s="257">
        <v>61.48</v>
      </c>
      <c r="BS16" s="257">
        <v>62.18</v>
      </c>
      <c r="BT16" s="257">
        <v>57.85</v>
      </c>
      <c r="BU16" s="257">
        <v>60.33</v>
      </c>
      <c r="BV16" s="257">
        <v>62.22</v>
      </c>
      <c r="BW16" s="257">
        <v>62.68</v>
      </c>
      <c r="BX16" s="257">
        <v>60.89</v>
      </c>
      <c r="BY16" s="257">
        <v>62.84</v>
      </c>
      <c r="BZ16" s="257">
        <v>60.52</v>
      </c>
      <c r="CA16" s="257">
        <v>57.51</v>
      </c>
      <c r="CB16" s="257">
        <v>60.29</v>
      </c>
      <c r="CC16" s="257">
        <v>61.38</v>
      </c>
      <c r="CD16" s="257">
        <v>62.61</v>
      </c>
      <c r="CE16" s="257">
        <v>62.78</v>
      </c>
      <c r="CF16" s="257">
        <v>63.19</v>
      </c>
    </row>
    <row r="17" spans="1:84" s="240" customFormat="1" ht="13.5" customHeight="1" x14ac:dyDescent="0.25">
      <c r="A17" s="264" t="s">
        <v>470</v>
      </c>
      <c r="B17" s="265"/>
      <c r="C17" s="265"/>
      <c r="D17" s="265"/>
      <c r="E17" s="266"/>
      <c r="S17" s="267"/>
      <c r="AF17" s="268"/>
      <c r="AG17" s="268"/>
      <c r="AH17" s="268"/>
      <c r="AI17" s="268"/>
      <c r="AJ17" s="268"/>
      <c r="AK17" s="269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</row>
    <row r="18" spans="1:84" s="240" customFormat="1" ht="14.1" customHeight="1" x14ac:dyDescent="0.2">
      <c r="A18" s="263" t="s">
        <v>174</v>
      </c>
      <c r="B18" s="271">
        <v>1.8140274765003599</v>
      </c>
      <c r="C18" s="271">
        <v>1.2342295760082731</v>
      </c>
      <c r="D18" s="271">
        <v>1.2316238212117296</v>
      </c>
      <c r="E18" s="271">
        <v>1.2906106369008534</v>
      </c>
      <c r="F18" s="271">
        <v>2.7740440324449596</v>
      </c>
      <c r="G18" s="271">
        <v>2.5112211221122109</v>
      </c>
      <c r="H18" s="271">
        <v>2.4142670157068062</v>
      </c>
      <c r="I18" s="271">
        <v>2.7949392047321724</v>
      </c>
      <c r="J18" s="271">
        <v>2.6652381737267183</v>
      </c>
      <c r="K18" s="271">
        <v>2.5066404328578455</v>
      </c>
      <c r="L18" s="271">
        <v>2.8340356564019444</v>
      </c>
      <c r="M18" s="271">
        <v>2.4319999999999999</v>
      </c>
      <c r="N18" s="271">
        <v>2.3727272727272726</v>
      </c>
      <c r="O18" s="271">
        <v>2.4412975465173723</v>
      </c>
      <c r="P18" s="271">
        <v>2.3401426718547342</v>
      </c>
      <c r="Q18" s="271">
        <v>2.5325945241199479</v>
      </c>
      <c r="R18" s="271">
        <v>2.5176859504132234</v>
      </c>
      <c r="S18" s="271">
        <v>2.5890728476821194</v>
      </c>
      <c r="T18" s="271">
        <v>2.3582524271844658</v>
      </c>
      <c r="U18" s="271">
        <v>2.4319999999999999</v>
      </c>
      <c r="V18" s="271">
        <v>1.5072382290934643</v>
      </c>
      <c r="W18" s="271">
        <v>1.5122428991185113</v>
      </c>
      <c r="X18" s="271">
        <v>1.4523876012287069</v>
      </c>
      <c r="Y18" s="271">
        <v>1.476250174118958</v>
      </c>
      <c r="Z18" s="271">
        <v>1.4507670850767085</v>
      </c>
      <c r="AA18" s="271">
        <v>1.8829676071055381</v>
      </c>
      <c r="AB18" s="271">
        <v>1.5505270555165143</v>
      </c>
      <c r="AC18" s="271">
        <v>1.6150759529951275</v>
      </c>
      <c r="AD18" s="271">
        <v>1.5127701375245579</v>
      </c>
      <c r="AE18" s="271">
        <v>1.4606647034076568</v>
      </c>
      <c r="AF18" s="271">
        <v>2.732860520094563</v>
      </c>
      <c r="AG18" s="271">
        <v>2.8775474655983282</v>
      </c>
      <c r="AH18" s="271">
        <v>3.1152815013404824</v>
      </c>
      <c r="AI18" s="271">
        <v>2.9201695513952668</v>
      </c>
      <c r="AJ18" s="271">
        <v>2.8446885189634457</v>
      </c>
      <c r="AK18" s="272">
        <v>2.7254536204849926</v>
      </c>
      <c r="AL18" s="272">
        <v>2.3793761935073201</v>
      </c>
      <c r="AM18" s="272">
        <v>2.5371428571428574</v>
      </c>
      <c r="AN18" s="272">
        <v>2.5105485232067517</v>
      </c>
      <c r="AO18" s="272">
        <v>2.4934938191281715</v>
      </c>
      <c r="AP18" s="272">
        <v>2.4716494845360826</v>
      </c>
      <c r="AQ18" s="272">
        <v>2.4724511229600905</v>
      </c>
      <c r="AR18" s="272">
        <v>2.4007664058757783</v>
      </c>
      <c r="AS18" s="272">
        <v>2.38421136399809</v>
      </c>
      <c r="AT18" s="272">
        <v>2.3693335454111661</v>
      </c>
      <c r="AU18" s="272">
        <v>2.3824091778202674</v>
      </c>
      <c r="AV18" s="271">
        <v>2.3787057698437994</v>
      </c>
      <c r="AW18" s="271">
        <v>2.3749204328453213</v>
      </c>
      <c r="AX18" s="271">
        <v>2.441257050765512</v>
      </c>
      <c r="AY18" s="271">
        <v>2.441257050765512</v>
      </c>
      <c r="AZ18" s="271">
        <v>2.3822165360626899</v>
      </c>
      <c r="BA18" s="271">
        <v>2.3882748678519943</v>
      </c>
      <c r="BB18" s="271">
        <v>2.4782748632121017</v>
      </c>
      <c r="BC18" s="271">
        <v>2.4729729729729732</v>
      </c>
      <c r="BD18" s="271">
        <v>2.4512919274594767</v>
      </c>
      <c r="BE18" s="271">
        <v>2.4684568100938207</v>
      </c>
      <c r="BF18" s="271">
        <v>2.4636934471099661</v>
      </c>
      <c r="BG18" s="271">
        <v>2.4862341007889226</v>
      </c>
      <c r="BH18" s="271">
        <v>2.5221754613143412</v>
      </c>
      <c r="BI18" s="271">
        <v>2.486767332359149</v>
      </c>
      <c r="BJ18" s="271">
        <v>2.5408846091072297</v>
      </c>
      <c r="BK18" s="271">
        <v>2.5013089005235605</v>
      </c>
      <c r="BL18" s="271">
        <v>2.5552640209904891</v>
      </c>
      <c r="BM18" s="271">
        <v>2.6806526806526803</v>
      </c>
      <c r="BN18" s="271">
        <v>2.5079054604726978</v>
      </c>
      <c r="BO18" s="271">
        <v>2.7791327913279136</v>
      </c>
      <c r="BP18" s="271">
        <v>2.5674740484429068</v>
      </c>
      <c r="BQ18" s="271">
        <v>2.5633480464279872</v>
      </c>
      <c r="BR18" s="271">
        <v>2.5162654521795709</v>
      </c>
      <c r="BS18" s="271">
        <v>2.2853007397877132</v>
      </c>
      <c r="BT18" s="271">
        <v>2.8532411408815901</v>
      </c>
      <c r="BU18" s="271">
        <v>2.6199237526935191</v>
      </c>
      <c r="BV18" s="271">
        <v>2.4795885567341687</v>
      </c>
      <c r="BW18" s="271">
        <v>2.4167198468410978</v>
      </c>
      <c r="BX18" s="271">
        <v>2.6004269995073082</v>
      </c>
      <c r="BY18" s="271">
        <v>2.3771483131763205</v>
      </c>
      <c r="BZ18" s="271">
        <v>2.6186384666226039</v>
      </c>
      <c r="CA18" s="271">
        <v>2.9820900712919491</v>
      </c>
      <c r="CB18" s="271">
        <v>2.6588157240006636</v>
      </c>
      <c r="CC18" s="271">
        <v>2.5203649397197787</v>
      </c>
      <c r="CD18" s="271">
        <v>2.3545759463344513</v>
      </c>
      <c r="CE18" s="271">
        <v>2.3705001592863972</v>
      </c>
      <c r="CF18" s="271">
        <v>2.2864377274885266</v>
      </c>
    </row>
    <row r="19" spans="1:84" s="240" customFormat="1" ht="14.1" customHeight="1" x14ac:dyDescent="0.2">
      <c r="A19" s="273" t="s">
        <v>471</v>
      </c>
      <c r="B19" s="271">
        <v>1.7897324656543745</v>
      </c>
      <c r="C19" s="271">
        <v>1.4369183040330922</v>
      </c>
      <c r="D19" s="271">
        <v>1.3853507298798606</v>
      </c>
      <c r="E19" s="271">
        <v>1.2906106369008534</v>
      </c>
      <c r="F19" s="271">
        <v>1.2259559675550404</v>
      </c>
      <c r="G19" s="271">
        <v>1.4887788778877891</v>
      </c>
      <c r="H19" s="271">
        <v>1.5857329842931938</v>
      </c>
      <c r="I19" s="271">
        <v>1.2050607952678276</v>
      </c>
      <c r="J19" s="271">
        <v>1.3347618262732817</v>
      </c>
      <c r="K19" s="271">
        <v>1.4933595671421545</v>
      </c>
      <c r="L19" s="271">
        <v>1.1659643435980556</v>
      </c>
      <c r="M19" s="271">
        <v>1.5680000000000001</v>
      </c>
      <c r="N19" s="271">
        <v>1.6272727272727274</v>
      </c>
      <c r="O19" s="271">
        <v>1.5587024534826277</v>
      </c>
      <c r="P19" s="271">
        <v>1.6598573281452658</v>
      </c>
      <c r="Q19" s="271">
        <v>1.4674054758800521</v>
      </c>
      <c r="R19" s="271">
        <v>1.4823140495867766</v>
      </c>
      <c r="S19" s="271">
        <v>1.4109271523178806</v>
      </c>
      <c r="T19" s="271">
        <v>1.6417475728155342</v>
      </c>
      <c r="U19" s="271">
        <v>1.5680000000000001</v>
      </c>
      <c r="V19" s="271">
        <v>1.4423049894588895</v>
      </c>
      <c r="W19" s="271">
        <v>1.6944172380019589</v>
      </c>
      <c r="X19" s="271">
        <v>1.4445685562691983</v>
      </c>
      <c r="Y19" s="271">
        <v>1.431397130519571</v>
      </c>
      <c r="Z19" s="271">
        <v>1.3921896792189679</v>
      </c>
      <c r="AA19" s="271">
        <v>1.7450365726227797</v>
      </c>
      <c r="AB19" s="271">
        <v>1.408854532677442</v>
      </c>
      <c r="AC19" s="271">
        <v>1.586987675551734</v>
      </c>
      <c r="AD19" s="271">
        <v>1.4223968565815324</v>
      </c>
      <c r="AE19" s="271">
        <v>1.5156359556864394</v>
      </c>
      <c r="AF19" s="271">
        <v>1.267139479905437</v>
      </c>
      <c r="AG19" s="271">
        <v>1.1224525344016718</v>
      </c>
      <c r="AH19" s="271">
        <v>0.88471849865951757</v>
      </c>
      <c r="AI19" s="271">
        <v>1.0798304486047332</v>
      </c>
      <c r="AJ19" s="271">
        <v>1.1553114810365543</v>
      </c>
      <c r="AK19" s="271">
        <v>1.2745463795150074</v>
      </c>
      <c r="AL19" s="271">
        <v>1.6206238064926799</v>
      </c>
      <c r="AM19" s="271">
        <v>1.4628571428571426</v>
      </c>
      <c r="AN19" s="271">
        <v>1.4894514767932483</v>
      </c>
      <c r="AO19" s="271">
        <v>1.5065061808718285</v>
      </c>
      <c r="AP19" s="271">
        <v>1.5283505154639174</v>
      </c>
      <c r="AQ19" s="271">
        <v>1.5275488770399095</v>
      </c>
      <c r="AR19" s="271">
        <v>1.5992335941242217</v>
      </c>
      <c r="AS19" s="271">
        <v>1.61578863600191</v>
      </c>
      <c r="AT19" s="271">
        <v>1.6306664545888339</v>
      </c>
      <c r="AU19" s="271">
        <v>1.6175908221797326</v>
      </c>
      <c r="AV19" s="271">
        <v>1.6212942301562006</v>
      </c>
      <c r="AW19" s="271">
        <v>1.6250795671546787</v>
      </c>
      <c r="AX19" s="271">
        <v>1.558742949234488</v>
      </c>
      <c r="AY19" s="271">
        <v>1.558742949234488</v>
      </c>
      <c r="AZ19" s="271">
        <v>1.6177834639373101</v>
      </c>
      <c r="BA19" s="271">
        <v>1.6117251321480057</v>
      </c>
      <c r="BB19" s="271">
        <v>1.5217251367878983</v>
      </c>
      <c r="BC19" s="271">
        <v>1.5270270270270268</v>
      </c>
      <c r="BD19" s="271">
        <v>1.5487080725405233</v>
      </c>
      <c r="BE19" s="271">
        <v>1.5315431899061793</v>
      </c>
      <c r="BF19" s="271">
        <v>1.5363065528900339</v>
      </c>
      <c r="BG19" s="271">
        <v>1.5137658992110774</v>
      </c>
      <c r="BH19" s="271">
        <v>1.4778245386856588</v>
      </c>
      <c r="BI19" s="271">
        <v>1.513232667640851</v>
      </c>
      <c r="BJ19" s="271">
        <v>1.4591153908927703</v>
      </c>
      <c r="BK19" s="271">
        <v>1.4986910994764395</v>
      </c>
      <c r="BL19" s="271">
        <v>1.4447359790095109</v>
      </c>
      <c r="BM19" s="271">
        <v>1.3193473193473197</v>
      </c>
      <c r="BN19" s="271">
        <v>1.4920945395273022</v>
      </c>
      <c r="BO19" s="271">
        <v>1.2208672086720864</v>
      </c>
      <c r="BP19" s="271">
        <v>1.4325259515570932</v>
      </c>
      <c r="BQ19" s="271">
        <v>1.4366519535720128</v>
      </c>
      <c r="BR19" s="271">
        <v>1.4837345478204291</v>
      </c>
      <c r="BS19" s="271">
        <v>1.7146992602122868</v>
      </c>
      <c r="BT19" s="271">
        <v>1.1467588591184099</v>
      </c>
      <c r="BU19" s="271">
        <v>1.3800762473064809</v>
      </c>
      <c r="BV19" s="271">
        <v>1.5204114432658313</v>
      </c>
      <c r="BW19" s="271">
        <v>1.5832801531589022</v>
      </c>
      <c r="BX19" s="271">
        <v>1.3995730004926918</v>
      </c>
      <c r="BY19" s="271">
        <v>1.6228516868236795</v>
      </c>
      <c r="BZ19" s="271">
        <v>1.3813615333773961</v>
      </c>
      <c r="CA19" s="271">
        <v>1.0179099287080509</v>
      </c>
      <c r="CB19" s="271">
        <v>1.3411842759993364</v>
      </c>
      <c r="CC19" s="271">
        <v>1.4796350602802213</v>
      </c>
      <c r="CD19" s="271">
        <v>1.6454240536655487</v>
      </c>
      <c r="CE19" s="271">
        <v>1.6294998407136028</v>
      </c>
      <c r="CF19" s="271">
        <v>1.7135622725114734</v>
      </c>
    </row>
    <row r="20" spans="1:84" s="275" customFormat="1" ht="15.75" x14ac:dyDescent="0.2">
      <c r="A20" s="273" t="s">
        <v>472</v>
      </c>
      <c r="B20" s="274">
        <v>0</v>
      </c>
      <c r="C20" s="274">
        <v>0</v>
      </c>
      <c r="D20" s="274">
        <v>0</v>
      </c>
      <c r="E20" s="274">
        <v>0</v>
      </c>
      <c r="F20" s="274">
        <v>1.1935110081112401</v>
      </c>
      <c r="G20" s="274">
        <v>0.86303630363036277</v>
      </c>
      <c r="H20" s="274">
        <v>0.81250000000000044</v>
      </c>
      <c r="I20" s="274">
        <v>1.1827144265527445</v>
      </c>
      <c r="J20" s="274">
        <v>1.0189550024723912</v>
      </c>
      <c r="K20" s="274">
        <v>0.7538940809968846</v>
      </c>
      <c r="L20" s="274">
        <v>1.216531604538087</v>
      </c>
      <c r="M20" s="274">
        <v>0.7245714285714282</v>
      </c>
      <c r="N20" s="274">
        <v>0.64772727272727249</v>
      </c>
      <c r="O20" s="274">
        <v>0.85954223612712033</v>
      </c>
      <c r="P20" s="274">
        <v>0.69844357976653715</v>
      </c>
      <c r="Q20" s="274">
        <v>0.75488917861799232</v>
      </c>
      <c r="R20" s="274">
        <v>0.92429752066115745</v>
      </c>
      <c r="S20" s="274">
        <v>0.90927152317880822</v>
      </c>
      <c r="T20" s="274">
        <v>0.67572815533980579</v>
      </c>
      <c r="U20" s="274">
        <v>0.7245714285714282</v>
      </c>
      <c r="V20" s="274">
        <v>0</v>
      </c>
      <c r="W20" s="274">
        <v>0</v>
      </c>
      <c r="X20" s="274">
        <v>0</v>
      </c>
      <c r="Y20" s="274">
        <v>0</v>
      </c>
      <c r="Z20" s="274">
        <v>0</v>
      </c>
      <c r="AA20" s="274">
        <v>0</v>
      </c>
      <c r="AB20" s="274">
        <v>0</v>
      </c>
      <c r="AC20" s="274">
        <v>0</v>
      </c>
      <c r="AD20" s="274">
        <v>0</v>
      </c>
      <c r="AE20" s="274">
        <v>0</v>
      </c>
      <c r="AF20" s="274">
        <v>1.4113475177304968</v>
      </c>
      <c r="AG20" s="274">
        <v>1.7160773384427808</v>
      </c>
      <c r="AH20" s="274">
        <v>1.5924932975871311</v>
      </c>
      <c r="AI20" s="274">
        <v>1.8007771105616395</v>
      </c>
      <c r="AJ20" s="274">
        <v>1.5884674789771749</v>
      </c>
      <c r="AK20" s="274">
        <v>1.4247922672545363</v>
      </c>
      <c r="AL20" s="274">
        <v>0.39115213239974489</v>
      </c>
      <c r="AM20" s="274">
        <v>0.68800000000000061</v>
      </c>
      <c r="AN20" s="274">
        <v>0.62122687439143176</v>
      </c>
      <c r="AO20" s="274">
        <v>0.61808718282368247</v>
      </c>
      <c r="AP20" s="274">
        <v>0.575708762886598</v>
      </c>
      <c r="AQ20" s="274">
        <v>0.63047342058490852</v>
      </c>
      <c r="AR20" s="274">
        <v>0.46623024109851485</v>
      </c>
      <c r="AS20" s="274">
        <v>0.42304631545440108</v>
      </c>
      <c r="AT20" s="274">
        <v>0.41577859074280266</v>
      </c>
      <c r="AU20" s="274">
        <v>0.39451880178457577</v>
      </c>
      <c r="AV20" s="274">
        <v>0.41153968759961712</v>
      </c>
      <c r="AW20" s="274">
        <v>0.39338001273074452</v>
      </c>
      <c r="AX20" s="274">
        <v>0.49669621273166831</v>
      </c>
      <c r="AY20" s="274">
        <v>0.49669621273166831</v>
      </c>
      <c r="AZ20" s="274">
        <v>0.50247881017111817</v>
      </c>
      <c r="BA20" s="274">
        <v>0.48950824923914782</v>
      </c>
      <c r="BB20" s="274">
        <v>0.49694238815577751</v>
      </c>
      <c r="BC20" s="274">
        <v>0.53603603603603611</v>
      </c>
      <c r="BD20" s="274">
        <v>0.48017974642914396</v>
      </c>
      <c r="BE20" s="274">
        <v>0.54739566483338731</v>
      </c>
      <c r="BF20" s="274">
        <v>0.4946063435839636</v>
      </c>
      <c r="BG20" s="274">
        <v>0.51489293189502439</v>
      </c>
      <c r="BH20" s="274">
        <v>0.59112981547426369</v>
      </c>
      <c r="BI20" s="274">
        <v>0.65530118525734649</v>
      </c>
      <c r="BJ20" s="274">
        <v>0.66133507426146476</v>
      </c>
      <c r="BK20" s="274">
        <v>0.74607329842931991</v>
      </c>
      <c r="BL20" s="274">
        <v>0.71105280419809835</v>
      </c>
      <c r="BM20" s="274">
        <v>0.93939393939393856</v>
      </c>
      <c r="BN20" s="274">
        <v>0.70774246128769391</v>
      </c>
      <c r="BO20" s="274">
        <v>1.1100948509485096</v>
      </c>
      <c r="BP20" s="274">
        <v>0.74740484429065779</v>
      </c>
      <c r="BQ20" s="274">
        <v>0.69641981363413397</v>
      </c>
      <c r="BR20" s="274">
        <v>0.64085881587508187</v>
      </c>
      <c r="BS20" s="274">
        <v>0.4512705049855259</v>
      </c>
      <c r="BT20" s="274">
        <v>1.2974935177182365</v>
      </c>
      <c r="BU20" s="274">
        <v>0.85231228244654389</v>
      </c>
      <c r="BV20" s="274">
        <v>0.59691417550626769</v>
      </c>
      <c r="BW20" s="274">
        <v>0.45820038289725584</v>
      </c>
      <c r="BX20" s="274">
        <v>0.79389062243389708</v>
      </c>
      <c r="BY20" s="274">
        <v>0.44239338001273021</v>
      </c>
      <c r="BZ20" s="274">
        <v>0.82782551222736256</v>
      </c>
      <c r="CA20" s="274">
        <v>1.5113893235958966</v>
      </c>
      <c r="CB20" s="274">
        <v>0.87643058550340047</v>
      </c>
      <c r="CC20" s="274">
        <v>0.66666666666666696</v>
      </c>
      <c r="CD20" s="274">
        <v>0.40728318160038324</v>
      </c>
      <c r="CE20" s="274">
        <v>0.39757884676648647</v>
      </c>
      <c r="CF20" s="274">
        <v>0.34467479031492321</v>
      </c>
    </row>
    <row r="21" spans="1:84" s="240" customFormat="1" ht="14.1" customHeight="1" x14ac:dyDescent="0.2">
      <c r="A21" s="263" t="s">
        <v>178</v>
      </c>
      <c r="B21" s="271">
        <v>0</v>
      </c>
      <c r="C21" s="271">
        <v>0</v>
      </c>
      <c r="D21" s="271">
        <v>0</v>
      </c>
      <c r="E21" s="271">
        <v>0</v>
      </c>
      <c r="F21" s="271">
        <v>0</v>
      </c>
      <c r="G21" s="271">
        <v>0</v>
      </c>
      <c r="H21" s="271">
        <v>0</v>
      </c>
      <c r="I21" s="271">
        <v>0</v>
      </c>
      <c r="J21" s="271">
        <v>0</v>
      </c>
      <c r="K21" s="271">
        <v>2.7545499262174124E-2</v>
      </c>
      <c r="L21" s="271">
        <v>0</v>
      </c>
      <c r="M21" s="271">
        <v>1.3714285714285714E-2</v>
      </c>
      <c r="N21" s="271">
        <v>1.8181818181818181E-2</v>
      </c>
      <c r="O21" s="271">
        <v>0</v>
      </c>
      <c r="P21" s="271">
        <v>1.1348897535667965E-2</v>
      </c>
      <c r="Q21" s="271">
        <v>2.2816166883963495E-2</v>
      </c>
      <c r="R21" s="271">
        <v>0</v>
      </c>
      <c r="S21" s="271">
        <v>1.622516556291391E-2</v>
      </c>
      <c r="T21" s="271">
        <v>0</v>
      </c>
      <c r="U21" s="271">
        <v>0</v>
      </c>
      <c r="V21" s="271">
        <v>0</v>
      </c>
      <c r="W21" s="271">
        <v>0</v>
      </c>
      <c r="X21" s="271">
        <v>0</v>
      </c>
      <c r="Y21" s="271">
        <v>0</v>
      </c>
      <c r="Z21" s="271">
        <v>0</v>
      </c>
      <c r="AA21" s="271">
        <v>0</v>
      </c>
      <c r="AB21" s="271">
        <v>0</v>
      </c>
      <c r="AC21" s="271">
        <v>0</v>
      </c>
      <c r="AD21" s="271">
        <v>0</v>
      </c>
      <c r="AE21" s="271">
        <v>0</v>
      </c>
      <c r="AF21" s="271"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  <c r="AT21" s="271">
        <v>0</v>
      </c>
      <c r="AU21" s="271">
        <v>0</v>
      </c>
      <c r="AV21" s="271">
        <v>0</v>
      </c>
      <c r="AW21" s="271">
        <v>0</v>
      </c>
      <c r="AX21" s="271">
        <v>0</v>
      </c>
      <c r="AY21" s="271">
        <v>0</v>
      </c>
      <c r="AZ21" s="271">
        <v>0</v>
      </c>
      <c r="BA21" s="271">
        <v>0</v>
      </c>
      <c r="BB21" s="271">
        <v>0</v>
      </c>
      <c r="BC21" s="271">
        <v>0</v>
      </c>
      <c r="BD21" s="271">
        <v>0</v>
      </c>
      <c r="BE21" s="271">
        <v>0</v>
      </c>
      <c r="BF21" s="271">
        <v>0</v>
      </c>
      <c r="BG21" s="271">
        <v>0</v>
      </c>
      <c r="BH21" s="271">
        <v>0</v>
      </c>
      <c r="BI21" s="271">
        <v>0</v>
      </c>
      <c r="BJ21" s="271">
        <v>0</v>
      </c>
      <c r="BK21" s="271">
        <v>0</v>
      </c>
      <c r="BL21" s="271">
        <v>0</v>
      </c>
      <c r="BM21" s="271">
        <v>0</v>
      </c>
      <c r="BN21" s="271">
        <v>0</v>
      </c>
      <c r="BO21" s="271">
        <v>0</v>
      </c>
      <c r="BP21" s="271">
        <v>0</v>
      </c>
      <c r="BQ21" s="271">
        <v>0</v>
      </c>
      <c r="BR21" s="271">
        <v>0</v>
      </c>
      <c r="BS21" s="271">
        <v>0</v>
      </c>
      <c r="BT21" s="271">
        <v>0</v>
      </c>
      <c r="BU21" s="271">
        <v>0</v>
      </c>
      <c r="BV21" s="271">
        <v>0</v>
      </c>
      <c r="BW21" s="271">
        <v>0</v>
      </c>
      <c r="BX21" s="271">
        <v>0</v>
      </c>
      <c r="BY21" s="271">
        <v>0</v>
      </c>
      <c r="BZ21" s="271">
        <v>0</v>
      </c>
      <c r="CA21" s="271">
        <v>0</v>
      </c>
      <c r="CB21" s="271">
        <v>0</v>
      </c>
      <c r="CC21" s="271">
        <v>0</v>
      </c>
      <c r="CD21" s="271">
        <v>0</v>
      </c>
      <c r="CE21" s="271">
        <v>0</v>
      </c>
      <c r="CF21" s="271">
        <v>0</v>
      </c>
    </row>
    <row r="22" spans="1:84" s="240" customFormat="1" ht="14.1" customHeight="1" x14ac:dyDescent="0.2">
      <c r="A22" s="263" t="s">
        <v>147</v>
      </c>
      <c r="B22" s="274">
        <v>0.78958785249457697</v>
      </c>
      <c r="C22" s="274">
        <v>0.22078593588417789</v>
      </c>
      <c r="D22" s="271">
        <v>0.19713215346854415</v>
      </c>
      <c r="E22" s="271">
        <v>0.19120157583716349</v>
      </c>
      <c r="F22" s="271">
        <v>2.0787949015063734</v>
      </c>
      <c r="G22" s="271">
        <v>2.1115511551155115</v>
      </c>
      <c r="H22" s="271">
        <v>2.1920811518324608</v>
      </c>
      <c r="I22" s="271">
        <v>2.0174170226749917</v>
      </c>
      <c r="J22" s="271">
        <v>1.9245096423273447</v>
      </c>
      <c r="K22" s="271">
        <v>2.0337760288571896</v>
      </c>
      <c r="L22" s="271">
        <v>1.6405186385737438</v>
      </c>
      <c r="M22" s="271">
        <v>2.0342857142857143</v>
      </c>
      <c r="N22" s="271">
        <v>2.0454545454545454</v>
      </c>
      <c r="O22" s="271">
        <v>2.1738844063889347</v>
      </c>
      <c r="P22" s="271">
        <v>2.131322957198444</v>
      </c>
      <c r="Q22" s="271">
        <v>1.9188396349413299</v>
      </c>
      <c r="R22" s="271">
        <v>2.1289256198347104</v>
      </c>
      <c r="S22" s="271">
        <v>2.0165562913907285</v>
      </c>
      <c r="T22" s="271">
        <v>2.0184466019417475</v>
      </c>
      <c r="U22" s="271">
        <v>2.0342857142857143</v>
      </c>
      <c r="V22" s="271">
        <v>1.212087139845397</v>
      </c>
      <c r="W22" s="271">
        <v>2.14103819784525</v>
      </c>
      <c r="X22" s="271">
        <v>1.1963138788048031</v>
      </c>
      <c r="Y22" s="271">
        <v>1.1720295305752888</v>
      </c>
      <c r="Z22" s="271">
        <v>1.1969316596931658</v>
      </c>
      <c r="AA22" s="271">
        <v>1.4921630094043887</v>
      </c>
      <c r="AB22" s="271">
        <v>1.1471539002108222</v>
      </c>
      <c r="AC22" s="271">
        <v>1.3121238177128116</v>
      </c>
      <c r="AD22" s="271">
        <v>1.2062868369351667</v>
      </c>
      <c r="AE22" s="271">
        <v>1.3075305006310476</v>
      </c>
      <c r="AF22" s="271">
        <v>2.2813238770685582</v>
      </c>
      <c r="AG22" s="271">
        <v>2.6702665040933633</v>
      </c>
      <c r="AH22" s="271">
        <v>2.1182975871313672</v>
      </c>
      <c r="AI22" s="271">
        <v>2.7817025785941363</v>
      </c>
      <c r="AJ22" s="271">
        <v>2.2872833361935814</v>
      </c>
      <c r="AK22" s="271">
        <v>2.3289808377140924</v>
      </c>
      <c r="AL22" s="271">
        <v>1.2275620623806494</v>
      </c>
      <c r="AM22" s="271">
        <v>1.4811428571428573</v>
      </c>
      <c r="AN22" s="271">
        <v>1.4472573839662448</v>
      </c>
      <c r="AO22" s="271">
        <v>1.6418347430058555</v>
      </c>
      <c r="AP22" s="271">
        <v>1.3981958762886599</v>
      </c>
      <c r="AQ22" s="271">
        <v>1.5020197123929551</v>
      </c>
      <c r="AR22" s="271">
        <v>0.97908350630688157</v>
      </c>
      <c r="AS22" s="271">
        <v>0.97151042495623119</v>
      </c>
      <c r="AT22" s="271">
        <v>0.99093367265786547</v>
      </c>
      <c r="AU22" s="271">
        <v>1.1510516252390057</v>
      </c>
      <c r="AV22" s="271">
        <v>1.1871214536181065</v>
      </c>
      <c r="AW22" s="271">
        <v>1.4080203691915978</v>
      </c>
      <c r="AX22" s="271">
        <v>1.5026591458501208</v>
      </c>
      <c r="AY22" s="271">
        <v>1.022078968573731</v>
      </c>
      <c r="AZ22" s="271">
        <v>0.96497681113065714</v>
      </c>
      <c r="BA22" s="271">
        <v>1.0158577606919752</v>
      </c>
      <c r="BB22" s="271">
        <v>1.1625362085613131</v>
      </c>
      <c r="BC22" s="271">
        <v>1.0990990990990992</v>
      </c>
      <c r="BD22" s="271">
        <v>1.0223078157599099</v>
      </c>
      <c r="BE22" s="271">
        <v>1.0643804593982531</v>
      </c>
      <c r="BF22" s="271">
        <v>1.0368700692320076</v>
      </c>
      <c r="BG22" s="271">
        <v>1.0008050233456771</v>
      </c>
      <c r="BH22" s="271">
        <v>1.155713823243768</v>
      </c>
      <c r="BI22" s="271">
        <v>1.4934242571846079</v>
      </c>
      <c r="BJ22" s="271">
        <v>1.7937000163212011</v>
      </c>
      <c r="BK22" s="271">
        <v>1.4842931937172776</v>
      </c>
      <c r="BL22" s="271">
        <v>1.7218760249262055</v>
      </c>
      <c r="BM22" s="271">
        <v>2.0466200466200464</v>
      </c>
      <c r="BN22" s="271">
        <v>1.2779136104319477</v>
      </c>
      <c r="BO22" s="271">
        <v>1.9586720867208671</v>
      </c>
      <c r="BP22" s="271">
        <v>1.9561707035755482</v>
      </c>
      <c r="BQ22" s="271">
        <v>1.9522641817884581</v>
      </c>
      <c r="BR22" s="271">
        <v>1.8399479505530256</v>
      </c>
      <c r="BS22" s="271">
        <v>1.6030878095850756</v>
      </c>
      <c r="BT22" s="271">
        <v>2.3087294727744165</v>
      </c>
      <c r="BU22" s="271">
        <v>1.9910492292391844</v>
      </c>
      <c r="BV22" s="271">
        <v>1.7978142076502732</v>
      </c>
      <c r="BW22" s="271">
        <v>1.7332482450542437</v>
      </c>
      <c r="BX22" s="271">
        <v>1.8761701428806044</v>
      </c>
      <c r="BY22" s="271">
        <v>1.673138128580522</v>
      </c>
      <c r="BZ22" s="271">
        <v>1.9362194315928614</v>
      </c>
      <c r="CA22" s="271">
        <v>2.2493479394887848</v>
      </c>
      <c r="CB22" s="271">
        <v>2.0272018576878423</v>
      </c>
      <c r="CC22" s="271">
        <v>1.7996089931573802</v>
      </c>
      <c r="CD22" s="271">
        <v>0.93691103657562702</v>
      </c>
      <c r="CE22" s="271">
        <v>0.9856642242752468</v>
      </c>
      <c r="CF22" s="271">
        <v>1.0213641398955531</v>
      </c>
    </row>
    <row r="23" spans="1:84" s="240" customFormat="1" ht="14.1" customHeight="1" x14ac:dyDescent="0.2">
      <c r="A23" s="263" t="s">
        <v>179</v>
      </c>
      <c r="B23" s="274">
        <v>1.8201012292118581</v>
      </c>
      <c r="C23" s="274">
        <v>1.1962254395036194</v>
      </c>
      <c r="D23" s="271">
        <v>1.2696034104120915</v>
      </c>
      <c r="E23" s="271">
        <v>1.5332895600787917</v>
      </c>
      <c r="F23" s="271">
        <v>1.4669756662804172</v>
      </c>
      <c r="G23" s="271">
        <v>2.0099009900990099</v>
      </c>
      <c r="H23" s="271">
        <v>1.8210078534031413</v>
      </c>
      <c r="I23" s="271">
        <v>1.5251396648044693</v>
      </c>
      <c r="J23" s="271">
        <v>1.7422119663754738</v>
      </c>
      <c r="K23" s="271">
        <v>2.0452533202164291</v>
      </c>
      <c r="L23" s="271">
        <v>1.5633711507293355</v>
      </c>
      <c r="M23" s="271">
        <v>1.9588571428571429</v>
      </c>
      <c r="N23" s="271">
        <v>1.9159090909090906</v>
      </c>
      <c r="O23" s="271">
        <v>1.9341346945496463</v>
      </c>
      <c r="P23" s="271">
        <v>1.7658884565499351</v>
      </c>
      <c r="Q23" s="271">
        <v>2.0237940026075618</v>
      </c>
      <c r="R23" s="271">
        <v>1.8581818181818182</v>
      </c>
      <c r="S23" s="271">
        <v>2.1254966887417219</v>
      </c>
      <c r="T23" s="271">
        <v>1.8598705501618127</v>
      </c>
      <c r="U23" s="271">
        <v>1.9588571428571429</v>
      </c>
      <c r="V23" s="271">
        <v>1.4600140548137737</v>
      </c>
      <c r="W23" s="271">
        <v>0.21155729676787466</v>
      </c>
      <c r="X23" s="271">
        <v>1.3976542865121475</v>
      </c>
      <c r="Y23" s="271">
        <v>1.374843292937735</v>
      </c>
      <c r="Z23" s="271">
        <v>1.3726638772663877</v>
      </c>
      <c r="AA23" s="271">
        <v>1.6447230929989551</v>
      </c>
      <c r="AB23" s="271">
        <v>1.5170765987350667</v>
      </c>
      <c r="AC23" s="271">
        <v>1.4926913155631987</v>
      </c>
      <c r="AD23" s="271">
        <v>1.4557956777996071</v>
      </c>
      <c r="AE23" s="271">
        <v>1.301640723601178</v>
      </c>
      <c r="AF23" s="271">
        <v>1.8817966903073289</v>
      </c>
      <c r="AG23" s="271">
        <v>1.9216164431283751</v>
      </c>
      <c r="AH23" s="271">
        <v>1.6913538873994638</v>
      </c>
      <c r="AI23" s="271">
        <v>2.0572235959025083</v>
      </c>
      <c r="AJ23" s="271">
        <v>2.0518276986442419</v>
      </c>
      <c r="AK23" s="271">
        <v>1.8826521960318807</v>
      </c>
      <c r="AL23" s="271">
        <v>2.5152768936982808</v>
      </c>
      <c r="AM23" s="271">
        <v>2.5234285714285711</v>
      </c>
      <c r="AN23" s="271">
        <v>2.4651087309315161</v>
      </c>
      <c r="AO23" s="271">
        <v>2.3204294079375405</v>
      </c>
      <c r="AP23" s="271">
        <v>2.3836984536082477</v>
      </c>
      <c r="AQ23" s="271">
        <v>2.2869607367910807</v>
      </c>
      <c r="AR23" s="271">
        <v>2.720421523231678</v>
      </c>
      <c r="AS23" s="271">
        <v>2.7139901321024991</v>
      </c>
      <c r="AT23" s="271">
        <v>2.6677270558294897</v>
      </c>
      <c r="AU23" s="271">
        <v>2.5854047163798599</v>
      </c>
      <c r="AV23" s="271">
        <v>2.5393688237169272</v>
      </c>
      <c r="AW23" s="271">
        <v>2.2880330999363463</v>
      </c>
      <c r="AX23" s="271">
        <v>2.8789685737308623</v>
      </c>
      <c r="AY23" s="271">
        <v>2.8789685737308623</v>
      </c>
      <c r="AZ23" s="271">
        <v>2.7516392131776746</v>
      </c>
      <c r="BA23" s="271">
        <v>2.7403491910940252</v>
      </c>
      <c r="BB23" s="271">
        <v>2.6540070807853233</v>
      </c>
      <c r="BC23" s="271">
        <v>2.7342342342342345</v>
      </c>
      <c r="BD23" s="271">
        <v>2.8130316161129834</v>
      </c>
      <c r="BE23" s="271">
        <v>2.8625040439987064</v>
      </c>
      <c r="BF23" s="271">
        <v>2.8446304942843339</v>
      </c>
      <c r="BG23" s="271">
        <v>2.8536467557559169</v>
      </c>
      <c r="BH23" s="271">
        <v>2.7238588539980575</v>
      </c>
      <c r="BI23" s="271">
        <v>2.3435622666017211</v>
      </c>
      <c r="BJ23" s="271">
        <v>2.150155051411784</v>
      </c>
      <c r="BK23" s="271">
        <v>2.4784031413612566</v>
      </c>
      <c r="BL23" s="271">
        <v>2.2866513611020012</v>
      </c>
      <c r="BM23" s="271">
        <v>2.0979020979020979</v>
      </c>
      <c r="BN23" s="271">
        <v>2.6425427872860636</v>
      </c>
      <c r="BO23" s="271">
        <v>2.3594173441734414</v>
      </c>
      <c r="BP23" s="271">
        <v>2.1130334486735873</v>
      </c>
      <c r="BQ23" s="271">
        <v>2.1330717672061468</v>
      </c>
      <c r="BR23" s="271">
        <v>2.124593363695511</v>
      </c>
      <c r="BS23" s="271">
        <v>2.1659697651978127</v>
      </c>
      <c r="BT23" s="271">
        <v>2.4442523768366464</v>
      </c>
      <c r="BU23" s="271">
        <v>2.2323885297530248</v>
      </c>
      <c r="BV23" s="271">
        <v>2.117325618772099</v>
      </c>
      <c r="BW23" s="271">
        <v>2.0414805360561581</v>
      </c>
      <c r="BX23" s="271">
        <v>2.1934636229265889</v>
      </c>
      <c r="BY23" s="271">
        <v>2.0652450668364097</v>
      </c>
      <c r="BZ23" s="271">
        <v>2.2091870456047586</v>
      </c>
      <c r="CA23" s="271">
        <v>2.5292992523039475</v>
      </c>
      <c r="CB23" s="271">
        <v>2.2176148615027369</v>
      </c>
      <c r="CC23" s="271">
        <v>2.1463017269468883</v>
      </c>
      <c r="CD23" s="271">
        <v>2.0527072352659319</v>
      </c>
      <c r="CE23" s="271">
        <v>2.0270786874800892</v>
      </c>
      <c r="CF23" s="271">
        <v>2.0582370628263966</v>
      </c>
    </row>
    <row r="24" spans="1:84" s="240" customFormat="1" ht="14.1" customHeight="1" x14ac:dyDescent="0.2">
      <c r="A24" s="263" t="s">
        <v>151</v>
      </c>
      <c r="B24" s="271">
        <v>3.2393347794649315E-2</v>
      </c>
      <c r="C24" s="271">
        <v>1.0858324715615304E-2</v>
      </c>
      <c r="D24" s="271">
        <v>0</v>
      </c>
      <c r="E24" s="271">
        <v>9.1923834537097834E-3</v>
      </c>
      <c r="F24" s="271">
        <v>5.7937427578215531E-2</v>
      </c>
      <c r="G24" s="271">
        <v>8.3168316831683173E-2</v>
      </c>
      <c r="H24" s="271">
        <v>8.0170157068062825E-2</v>
      </c>
      <c r="I24" s="271">
        <v>5.2908314163654296E-2</v>
      </c>
      <c r="J24" s="271">
        <v>7.3842096588099551E-2</v>
      </c>
      <c r="K24" s="271">
        <v>7.5750122970978856E-2</v>
      </c>
      <c r="L24" s="271">
        <v>4.5380875202593193E-2</v>
      </c>
      <c r="M24" s="271">
        <v>8.4571428571428575E-2</v>
      </c>
      <c r="N24" s="271">
        <v>7.045454545454545E-2</v>
      </c>
      <c r="O24" s="271">
        <v>8.2990284867446071E-2</v>
      </c>
      <c r="P24" s="271">
        <v>7.4902723735408558E-2</v>
      </c>
      <c r="Q24" s="271">
        <v>7.9856584093872224E-2</v>
      </c>
      <c r="R24" s="271">
        <v>6.942148760330577E-2</v>
      </c>
      <c r="S24" s="271">
        <v>7.8807947019867555E-2</v>
      </c>
      <c r="T24" s="271">
        <v>7.2491909385113268E-2</v>
      </c>
      <c r="U24" s="271">
        <v>8.4571428571428575E-2</v>
      </c>
      <c r="V24" s="271">
        <v>5.5094869992972591E-2</v>
      </c>
      <c r="W24" s="271">
        <v>0</v>
      </c>
      <c r="X24" s="271">
        <v>4.8869030996928228E-2</v>
      </c>
      <c r="Y24" s="271">
        <v>4.6803175929795229E-2</v>
      </c>
      <c r="Z24" s="271">
        <v>5.0767085076708511E-2</v>
      </c>
      <c r="AA24" s="271">
        <v>5.6426332288401264E-2</v>
      </c>
      <c r="AB24" s="271">
        <v>5.1159522136331688E-2</v>
      </c>
      <c r="AC24" s="271">
        <v>5.6176554886787057E-2</v>
      </c>
      <c r="AD24" s="271">
        <v>5.1080550098231828E-2</v>
      </c>
      <c r="AE24" s="271">
        <v>4.7118216238956664E-2</v>
      </c>
      <c r="AF24" s="271">
        <v>6.6193853427895993E-2</v>
      </c>
      <c r="AG24" s="271">
        <v>7.8035185507751278E-2</v>
      </c>
      <c r="AH24" s="271">
        <v>5.3954423592493306E-2</v>
      </c>
      <c r="AI24" s="271">
        <v>8.6541858000706462E-2</v>
      </c>
      <c r="AJ24" s="271">
        <v>7.2078256392654888E-2</v>
      </c>
      <c r="AK24" s="271">
        <v>6.8848567068000674E-2</v>
      </c>
      <c r="AL24" s="271">
        <v>0.14481222151495862</v>
      </c>
      <c r="AM24" s="271">
        <v>0.16457142857142856</v>
      </c>
      <c r="AN24" s="271">
        <v>0.16812723141837066</v>
      </c>
      <c r="AO24" s="271">
        <v>0.19355888093689005</v>
      </c>
      <c r="AP24" s="271">
        <v>0.19619845360824742</v>
      </c>
      <c r="AQ24" s="271">
        <v>0.20132493132977863</v>
      </c>
      <c r="AR24" s="271">
        <v>0.18776943956570333</v>
      </c>
      <c r="AS24" s="271">
        <v>0.17157408881107752</v>
      </c>
      <c r="AT24" s="271">
        <v>0.17591856211229523</v>
      </c>
      <c r="AU24" s="271">
        <v>0.17622689611217338</v>
      </c>
      <c r="AV24" s="271">
        <v>0.17628307299968121</v>
      </c>
      <c r="AW24" s="271">
        <v>0.1871419478039465</v>
      </c>
      <c r="AX24" s="271">
        <v>0</v>
      </c>
      <c r="AY24" s="271">
        <v>0</v>
      </c>
      <c r="AZ24" s="271">
        <v>0</v>
      </c>
      <c r="BA24" s="271">
        <v>0</v>
      </c>
      <c r="BB24" s="271">
        <v>0.15545542323785</v>
      </c>
      <c r="BC24" s="271">
        <v>0.15315315315315317</v>
      </c>
      <c r="BD24" s="271">
        <v>0.15503129513721711</v>
      </c>
      <c r="BE24" s="271">
        <v>0.17211258492397283</v>
      </c>
      <c r="BF24" s="271">
        <v>0.16680083722427949</v>
      </c>
      <c r="BG24" s="271">
        <v>0.17130896796007083</v>
      </c>
      <c r="BH24" s="271">
        <v>0.17449012625445129</v>
      </c>
      <c r="BI24" s="271">
        <v>0.19321318395843481</v>
      </c>
      <c r="BJ24" s="271">
        <v>0.20793210380283988</v>
      </c>
      <c r="BK24" s="271">
        <v>0.19698952879581152</v>
      </c>
      <c r="BL24" s="271">
        <v>0.20892095769104627</v>
      </c>
      <c r="BM24" s="271">
        <v>0.22377622377622378</v>
      </c>
      <c r="BN24" s="271">
        <v>0.19168704156479216</v>
      </c>
      <c r="BO24" s="271">
        <v>0.22764227642276419</v>
      </c>
      <c r="BP24" s="271">
        <v>0.20761245674740486</v>
      </c>
      <c r="BQ24" s="271">
        <v>0.21742684322380251</v>
      </c>
      <c r="BR24" s="271">
        <v>0.22316200390370852</v>
      </c>
      <c r="BS24" s="271">
        <v>0.17336764232872307</v>
      </c>
      <c r="BT24" s="271">
        <v>0.26378565254969755</v>
      </c>
      <c r="BU24" s="271">
        <v>0.22509530913310127</v>
      </c>
      <c r="BV24" s="271">
        <v>0.19800707168113146</v>
      </c>
      <c r="BW24" s="271">
        <v>0.22112316528398213</v>
      </c>
      <c r="BX24" s="271">
        <v>0.18853670553457053</v>
      </c>
      <c r="BY24" s="271">
        <v>0.18936982813494588</v>
      </c>
      <c r="BZ24" s="271">
        <v>0.22670191672174486</v>
      </c>
      <c r="CA24" s="271">
        <v>0.22396105025213009</v>
      </c>
      <c r="CB24" s="271">
        <v>0.24149941947254938</v>
      </c>
      <c r="CC24" s="271">
        <v>0</v>
      </c>
      <c r="CD24" s="271">
        <v>0.18112122664111163</v>
      </c>
      <c r="CE24" s="271">
        <v>0.16056068811723478</v>
      </c>
      <c r="CF24" s="271">
        <v>0.16394999208735558</v>
      </c>
    </row>
    <row r="25" spans="1:84" s="240" customFormat="1" ht="14.1" customHeight="1" x14ac:dyDescent="0.2">
      <c r="A25" s="256" t="s">
        <v>290</v>
      </c>
      <c r="B25" s="274">
        <v>2.2458423716558205</v>
      </c>
      <c r="C25" s="274">
        <v>9.9017580144777836E-2</v>
      </c>
      <c r="D25" s="271">
        <v>8.3710114972225885E-2</v>
      </c>
      <c r="E25" s="271">
        <v>0.31490479317137182</v>
      </c>
      <c r="F25" s="271">
        <v>4.7972190034762461</v>
      </c>
      <c r="G25" s="271">
        <v>5.067656765676567</v>
      </c>
      <c r="H25" s="271">
        <v>4.9057591623036654</v>
      </c>
      <c r="I25" s="271">
        <v>4.7781794281958589</v>
      </c>
      <c r="J25" s="271">
        <v>4.7595187077633092</v>
      </c>
      <c r="K25" s="271">
        <v>4.936219052303656</v>
      </c>
      <c r="L25" s="271">
        <v>4.4658022690437598</v>
      </c>
      <c r="M25" s="271">
        <v>4.8159999999999998</v>
      </c>
      <c r="N25" s="271">
        <v>4.6977272727272723</v>
      </c>
      <c r="O25" s="271">
        <v>5.0505516219331472</v>
      </c>
      <c r="P25" s="271">
        <v>4.6819066147859925</v>
      </c>
      <c r="Q25" s="271">
        <v>4.8001955671447201</v>
      </c>
      <c r="R25" s="271">
        <v>4.9808264462809912</v>
      </c>
      <c r="S25" s="271">
        <v>5.1463576158940398</v>
      </c>
      <c r="T25" s="271">
        <v>4.6265372168284795</v>
      </c>
      <c r="U25" s="271">
        <v>4.8022857142857145</v>
      </c>
      <c r="V25" s="271">
        <v>1.6767392832044969</v>
      </c>
      <c r="W25" s="271">
        <v>1.5592556317335948</v>
      </c>
      <c r="X25" s="271">
        <v>1.5397933538117838</v>
      </c>
      <c r="Y25" s="271">
        <v>1.5013233040813478</v>
      </c>
      <c r="Z25" s="271">
        <v>1.4633193863319383</v>
      </c>
      <c r="AA25" s="271">
        <v>2.8213166144200628</v>
      </c>
      <c r="AB25" s="271">
        <v>1.6747716092761769</v>
      </c>
      <c r="AC25" s="271">
        <v>2.0630553167096588</v>
      </c>
      <c r="AD25" s="271">
        <v>1.6483300589390957</v>
      </c>
      <c r="AE25" s="271">
        <v>1.6325900995652787</v>
      </c>
      <c r="AF25" s="271">
        <v>5.6406619385342802</v>
      </c>
      <c r="AG25" s="271">
        <v>6.3859954711722704</v>
      </c>
      <c r="AH25" s="271">
        <v>5.456099195710455</v>
      </c>
      <c r="AI25" s="271">
        <v>6.7262451430589909</v>
      </c>
      <c r="AJ25" s="271">
        <v>5.9996567702076531</v>
      </c>
      <c r="AK25" s="271">
        <v>5.7052738680685096</v>
      </c>
      <c r="AL25" s="271">
        <v>4.2788033099936342</v>
      </c>
      <c r="AM25" s="271">
        <v>4.8571428571428577</v>
      </c>
      <c r="AN25" s="271">
        <v>4.7017202207075632</v>
      </c>
      <c r="AO25" s="271">
        <v>4.7739102147039683</v>
      </c>
      <c r="AP25" s="271">
        <v>4.5538015463917532</v>
      </c>
      <c r="AQ25" s="271">
        <v>4.620778801098723</v>
      </c>
      <c r="AR25" s="271">
        <v>4.3535047102027775</v>
      </c>
      <c r="AS25" s="271">
        <v>4.2801209613242088</v>
      </c>
      <c r="AT25" s="271">
        <v>4.2503578813424525</v>
      </c>
      <c r="AU25" s="271">
        <v>4.307202039515615</v>
      </c>
      <c r="AV25" s="271">
        <v>4.3143130379343315</v>
      </c>
      <c r="AW25" s="271">
        <v>4.2765754296626355</v>
      </c>
      <c r="AX25" s="271">
        <v>4.8783239323126519</v>
      </c>
      <c r="AY25" s="271">
        <v>4.3977437550362612</v>
      </c>
      <c r="AZ25" s="271">
        <v>4.2190948344794501</v>
      </c>
      <c r="BA25" s="271">
        <v>4.2457152010251482</v>
      </c>
      <c r="BB25" s="271">
        <v>4.4689411007402642</v>
      </c>
      <c r="BC25" s="271">
        <v>4.5225225225225234</v>
      </c>
      <c r="BD25" s="271">
        <v>4.4705504734392543</v>
      </c>
      <c r="BE25" s="271">
        <v>4.6463927531543199</v>
      </c>
      <c r="BF25" s="271">
        <v>4.5429077443245847</v>
      </c>
      <c r="BG25" s="271">
        <v>4.5406536789566889</v>
      </c>
      <c r="BH25" s="271">
        <v>4.6451926189705404</v>
      </c>
      <c r="BI25" s="271">
        <v>4.6855008930021107</v>
      </c>
      <c r="BJ25" s="271">
        <v>4.81312224579729</v>
      </c>
      <c r="BK25" s="271">
        <v>4.9057591623036654</v>
      </c>
      <c r="BL25" s="271">
        <v>4.9285011479173519</v>
      </c>
      <c r="BM25" s="271">
        <v>5.3076923076923066</v>
      </c>
      <c r="BN25" s="271">
        <v>4.8198859005704975</v>
      </c>
      <c r="BO25" s="271">
        <v>5.6558265582655824</v>
      </c>
      <c r="BP25" s="271">
        <v>5.0242214532871987</v>
      </c>
      <c r="BQ25" s="271">
        <v>4.9991826058525408</v>
      </c>
      <c r="BR25" s="271">
        <v>4.8285621340273268</v>
      </c>
      <c r="BS25" s="271">
        <v>4.3936957220971369</v>
      </c>
      <c r="BT25" s="271">
        <v>6.3142610198789972</v>
      </c>
      <c r="BU25" s="271">
        <v>5.3008453505718549</v>
      </c>
      <c r="BV25" s="271">
        <v>4.7100610736097712</v>
      </c>
      <c r="BW25" s="271">
        <v>4.4540523292916401</v>
      </c>
      <c r="BX25" s="271">
        <v>5.0520610937756611</v>
      </c>
      <c r="BY25" s="271">
        <v>4.3701464035646076</v>
      </c>
      <c r="BZ25" s="271">
        <v>5.1999339061467271</v>
      </c>
      <c r="CA25" s="271">
        <v>6.5139975656407598</v>
      </c>
      <c r="CB25" s="271">
        <v>5.362746724166529</v>
      </c>
      <c r="CC25" s="271">
        <v>4.6125773867709352</v>
      </c>
      <c r="CD25" s="271">
        <v>3.5780226800830537</v>
      </c>
      <c r="CE25" s="271">
        <v>3.570882446639057</v>
      </c>
      <c r="CF25" s="271">
        <v>3.5882259851242284</v>
      </c>
    </row>
    <row r="26" spans="1:84" s="240" customFormat="1" ht="14.1" customHeight="1" x14ac:dyDescent="0.2">
      <c r="A26" s="263" t="s">
        <v>175</v>
      </c>
      <c r="B26" s="271">
        <v>0</v>
      </c>
      <c r="C26" s="271">
        <v>0</v>
      </c>
      <c r="D26" s="271">
        <v>0</v>
      </c>
      <c r="E26" s="271">
        <v>0</v>
      </c>
      <c r="F26" s="271">
        <v>1.622247972190035E-2</v>
      </c>
      <c r="G26" s="271">
        <v>1.6171617161716171E-2</v>
      </c>
      <c r="H26" s="271">
        <v>0</v>
      </c>
      <c r="I26" s="271">
        <v>0</v>
      </c>
      <c r="J26" s="271">
        <v>1.3845393110268665E-2</v>
      </c>
      <c r="K26" s="271">
        <v>0</v>
      </c>
      <c r="L26" s="271">
        <v>0.17244732576985411</v>
      </c>
      <c r="M26" s="271">
        <v>0</v>
      </c>
      <c r="N26" s="271">
        <v>0</v>
      </c>
      <c r="O26" s="271">
        <v>0</v>
      </c>
      <c r="P26" s="271">
        <v>0</v>
      </c>
      <c r="Q26" s="271">
        <v>0</v>
      </c>
      <c r="R26" s="271">
        <v>2.3140495867768597E-2</v>
      </c>
      <c r="S26" s="271">
        <v>0</v>
      </c>
      <c r="T26" s="271">
        <v>0</v>
      </c>
      <c r="U26" s="271">
        <v>0</v>
      </c>
      <c r="V26" s="271">
        <v>0</v>
      </c>
      <c r="W26" s="271">
        <v>0.13712047012732614</v>
      </c>
      <c r="X26" s="271">
        <v>0</v>
      </c>
      <c r="Y26" s="271">
        <v>0</v>
      </c>
      <c r="Z26" s="271">
        <v>0</v>
      </c>
      <c r="AA26" s="271">
        <v>0</v>
      </c>
      <c r="AB26" s="271">
        <v>0</v>
      </c>
      <c r="AC26" s="271">
        <v>0</v>
      </c>
      <c r="AD26" s="271">
        <v>0</v>
      </c>
      <c r="AE26" s="271">
        <v>0</v>
      </c>
      <c r="AF26" s="271"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3.5611327793793453E-2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  <c r="AT26" s="271">
        <v>0</v>
      </c>
      <c r="AU26" s="271">
        <v>0</v>
      </c>
      <c r="AV26" s="271">
        <v>0</v>
      </c>
      <c r="AW26" s="271">
        <v>0</v>
      </c>
      <c r="AX26" s="271">
        <v>0</v>
      </c>
      <c r="AY26" s="271">
        <v>0</v>
      </c>
      <c r="AZ26" s="271">
        <v>0</v>
      </c>
      <c r="BA26" s="271">
        <v>0</v>
      </c>
      <c r="BB26" s="271">
        <v>0</v>
      </c>
      <c r="BC26" s="271">
        <v>0</v>
      </c>
      <c r="BD26" s="271">
        <v>0</v>
      </c>
      <c r="BE26" s="271">
        <v>0</v>
      </c>
      <c r="BF26" s="271">
        <v>0</v>
      </c>
      <c r="BG26" s="271">
        <v>0</v>
      </c>
      <c r="BH26" s="271">
        <v>0</v>
      </c>
      <c r="BI26" s="271">
        <v>0</v>
      </c>
      <c r="BJ26" s="271">
        <v>0</v>
      </c>
      <c r="BK26" s="271">
        <v>0</v>
      </c>
      <c r="BL26" s="271">
        <v>0</v>
      </c>
      <c r="BM26" s="271">
        <v>0</v>
      </c>
      <c r="BN26" s="271">
        <v>0</v>
      </c>
      <c r="BO26" s="271">
        <v>0</v>
      </c>
      <c r="BP26" s="271">
        <v>0</v>
      </c>
      <c r="BQ26" s="271">
        <v>0</v>
      </c>
      <c r="BR26" s="271">
        <v>0</v>
      </c>
      <c r="BS26" s="271">
        <v>0</v>
      </c>
      <c r="BT26" s="271">
        <v>0</v>
      </c>
      <c r="BU26" s="271">
        <v>0</v>
      </c>
      <c r="BV26" s="271">
        <v>0</v>
      </c>
      <c r="BW26" s="271">
        <v>0</v>
      </c>
      <c r="BX26" s="271">
        <v>0</v>
      </c>
      <c r="BY26" s="271">
        <v>0</v>
      </c>
      <c r="BZ26" s="271">
        <v>0</v>
      </c>
      <c r="CA26" s="271">
        <v>0</v>
      </c>
      <c r="CB26" s="271">
        <v>0</v>
      </c>
      <c r="CC26" s="271">
        <v>0</v>
      </c>
      <c r="CD26" s="271">
        <v>0</v>
      </c>
      <c r="CE26" s="271">
        <v>0</v>
      </c>
      <c r="CF26" s="271">
        <v>0</v>
      </c>
    </row>
    <row r="27" spans="1:84" s="240" customFormat="1" ht="13.5" customHeight="1" x14ac:dyDescent="0.2">
      <c r="A27" s="263" t="s">
        <v>176</v>
      </c>
      <c r="B27" s="274">
        <v>0</v>
      </c>
      <c r="C27" s="274">
        <v>0</v>
      </c>
      <c r="D27" s="271">
        <v>0</v>
      </c>
      <c r="E27" s="271">
        <v>0</v>
      </c>
      <c r="F27" s="271">
        <v>3.4762456546929318E-2</v>
      </c>
      <c r="G27" s="271">
        <v>0</v>
      </c>
      <c r="H27" s="271">
        <v>0</v>
      </c>
      <c r="I27" s="271">
        <v>1.1501807426881368E-2</v>
      </c>
      <c r="J27" s="271">
        <v>2.5383220702159225E-2</v>
      </c>
      <c r="K27" s="271">
        <v>1.6068207902934908E-2</v>
      </c>
      <c r="L27" s="271">
        <v>5.218800648298217E-2</v>
      </c>
      <c r="M27" s="271">
        <v>0</v>
      </c>
      <c r="N27" s="271">
        <v>1.5909090909090911E-2</v>
      </c>
      <c r="O27" s="271">
        <v>0</v>
      </c>
      <c r="P27" s="271">
        <v>1.5888456549935152E-2</v>
      </c>
      <c r="Q27" s="271">
        <v>1.5971316818774447E-2</v>
      </c>
      <c r="R27" s="271">
        <v>7.4049586776859508E-2</v>
      </c>
      <c r="S27" s="271">
        <v>3.2450331125827819E-2</v>
      </c>
      <c r="T27" s="271">
        <v>1.1326860841423949E-2</v>
      </c>
      <c r="U27" s="271">
        <v>1.3714285714285714E-2</v>
      </c>
      <c r="V27" s="271">
        <v>0</v>
      </c>
      <c r="W27" s="271">
        <v>0</v>
      </c>
      <c r="X27" s="271">
        <v>7.8190449595085167E-3</v>
      </c>
      <c r="Y27" s="271">
        <v>0</v>
      </c>
      <c r="Z27" s="271">
        <v>1.1715481171548116E-2</v>
      </c>
      <c r="AA27" s="271">
        <v>0</v>
      </c>
      <c r="AB27" s="271">
        <v>0</v>
      </c>
      <c r="AC27" s="271">
        <v>0</v>
      </c>
      <c r="AD27" s="271">
        <v>0</v>
      </c>
      <c r="AE27" s="271">
        <v>0</v>
      </c>
      <c r="AF27" s="271"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  <c r="AT27" s="271">
        <v>0</v>
      </c>
      <c r="AU27" s="271">
        <v>0</v>
      </c>
      <c r="AV27" s="271">
        <v>0</v>
      </c>
      <c r="AW27" s="271">
        <v>0</v>
      </c>
      <c r="AX27" s="271">
        <v>0</v>
      </c>
      <c r="AY27" s="271">
        <v>0</v>
      </c>
      <c r="AZ27" s="271">
        <v>0</v>
      </c>
      <c r="BA27" s="271">
        <v>0</v>
      </c>
      <c r="BB27" s="271">
        <v>0</v>
      </c>
      <c r="BC27" s="271">
        <v>0</v>
      </c>
      <c r="BD27" s="271">
        <v>0</v>
      </c>
      <c r="BE27" s="271">
        <v>0</v>
      </c>
      <c r="BF27" s="271">
        <v>0</v>
      </c>
      <c r="BG27" s="271">
        <v>0</v>
      </c>
      <c r="BH27" s="271">
        <v>0</v>
      </c>
      <c r="BI27" s="271">
        <v>0</v>
      </c>
      <c r="BJ27" s="271">
        <v>0</v>
      </c>
      <c r="BK27" s="271">
        <v>0</v>
      </c>
      <c r="BL27" s="271">
        <v>0</v>
      </c>
      <c r="BM27" s="271">
        <v>0</v>
      </c>
      <c r="BN27" s="271">
        <v>0</v>
      </c>
      <c r="BO27" s="271">
        <v>0</v>
      </c>
      <c r="BP27" s="271">
        <v>0</v>
      </c>
      <c r="BQ27" s="271">
        <v>0</v>
      </c>
      <c r="BR27" s="271">
        <v>0</v>
      </c>
      <c r="BS27" s="271">
        <v>0</v>
      </c>
      <c r="BT27" s="271">
        <v>0</v>
      </c>
      <c r="BU27" s="271">
        <v>2.3205701972484668E-2</v>
      </c>
      <c r="BV27" s="271">
        <v>0</v>
      </c>
      <c r="BW27" s="271">
        <v>0</v>
      </c>
      <c r="BX27" s="271">
        <v>0</v>
      </c>
      <c r="BY27" s="271">
        <v>0</v>
      </c>
      <c r="BZ27" s="271">
        <v>0</v>
      </c>
      <c r="CA27" s="271">
        <v>0</v>
      </c>
      <c r="CB27" s="271">
        <v>0</v>
      </c>
      <c r="CC27" s="271">
        <v>0</v>
      </c>
      <c r="CD27" s="271">
        <v>0</v>
      </c>
      <c r="CE27" s="271">
        <v>0</v>
      </c>
      <c r="CF27" s="271">
        <v>0</v>
      </c>
    </row>
    <row r="28" spans="1:84" s="240" customFormat="1" ht="12.75" customHeight="1" x14ac:dyDescent="0.2">
      <c r="A28" s="263" t="s">
        <v>177</v>
      </c>
      <c r="B28" s="274">
        <v>0</v>
      </c>
      <c r="C28" s="274">
        <v>0</v>
      </c>
      <c r="D28" s="271">
        <v>0</v>
      </c>
      <c r="E28" s="271">
        <v>0</v>
      </c>
      <c r="F28" s="271">
        <v>0.31054461181923526</v>
      </c>
      <c r="G28" s="271">
        <v>0</v>
      </c>
      <c r="H28" s="271">
        <v>0</v>
      </c>
      <c r="I28" s="271">
        <v>0.20933289516924089</v>
      </c>
      <c r="J28" s="271">
        <v>0.15922202076808964</v>
      </c>
      <c r="K28" s="271">
        <v>0</v>
      </c>
      <c r="L28" s="271">
        <v>0</v>
      </c>
      <c r="M28" s="271">
        <v>0</v>
      </c>
      <c r="N28" s="271">
        <v>0</v>
      </c>
      <c r="O28" s="271">
        <v>0</v>
      </c>
      <c r="P28" s="271">
        <v>0</v>
      </c>
      <c r="Q28" s="271">
        <v>0</v>
      </c>
      <c r="R28" s="271">
        <v>0</v>
      </c>
      <c r="S28" s="271">
        <v>0</v>
      </c>
      <c r="T28" s="271">
        <v>0</v>
      </c>
      <c r="U28" s="271">
        <v>0</v>
      </c>
      <c r="V28" s="271">
        <v>0</v>
      </c>
      <c r="W28" s="271">
        <v>0</v>
      </c>
      <c r="X28" s="271">
        <v>0</v>
      </c>
      <c r="Y28" s="271">
        <v>0</v>
      </c>
      <c r="Z28" s="271">
        <v>0</v>
      </c>
      <c r="AA28" s="271">
        <v>0</v>
      </c>
      <c r="AB28" s="271">
        <v>0</v>
      </c>
      <c r="AC28" s="271">
        <v>0</v>
      </c>
      <c r="AD28" s="271">
        <v>0</v>
      </c>
      <c r="AE28" s="271">
        <v>0</v>
      </c>
      <c r="AF28" s="271"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  <c r="AT28" s="271">
        <v>0</v>
      </c>
      <c r="AU28" s="271">
        <v>0</v>
      </c>
      <c r="AV28" s="271">
        <v>0</v>
      </c>
      <c r="AW28" s="271">
        <v>0</v>
      </c>
      <c r="AX28" s="271">
        <v>0</v>
      </c>
      <c r="AY28" s="271">
        <v>0</v>
      </c>
      <c r="AZ28" s="271">
        <v>0</v>
      </c>
      <c r="BA28" s="271">
        <v>0</v>
      </c>
      <c r="BB28" s="271">
        <v>0</v>
      </c>
      <c r="BC28" s="271">
        <v>0</v>
      </c>
      <c r="BD28" s="271">
        <v>0</v>
      </c>
      <c r="BE28" s="271">
        <v>0</v>
      </c>
      <c r="BF28" s="271">
        <v>0</v>
      </c>
      <c r="BG28" s="271">
        <v>0</v>
      </c>
      <c r="BH28" s="271">
        <v>0</v>
      </c>
      <c r="BI28" s="271">
        <v>0</v>
      </c>
      <c r="BJ28" s="271">
        <v>0</v>
      </c>
      <c r="BK28" s="271">
        <v>0</v>
      </c>
      <c r="BL28" s="271">
        <v>0</v>
      </c>
      <c r="BM28" s="271">
        <v>0</v>
      </c>
      <c r="BN28" s="271">
        <v>0</v>
      </c>
      <c r="BO28" s="271">
        <v>0</v>
      </c>
      <c r="BP28" s="271">
        <v>0</v>
      </c>
      <c r="BQ28" s="271">
        <v>0</v>
      </c>
      <c r="BR28" s="271">
        <v>0</v>
      </c>
      <c r="BS28" s="271">
        <v>0</v>
      </c>
      <c r="BT28" s="271">
        <v>0</v>
      </c>
      <c r="BU28" s="271">
        <v>0</v>
      </c>
      <c r="BV28" s="271">
        <v>0</v>
      </c>
      <c r="BW28" s="271">
        <v>0</v>
      </c>
      <c r="BX28" s="271">
        <v>0</v>
      </c>
      <c r="BY28" s="271">
        <v>0</v>
      </c>
      <c r="BZ28" s="271">
        <v>0</v>
      </c>
      <c r="CA28" s="271">
        <v>0</v>
      </c>
      <c r="CB28" s="271">
        <v>0</v>
      </c>
      <c r="CC28" s="271">
        <v>0</v>
      </c>
      <c r="CD28" s="271">
        <v>0</v>
      </c>
      <c r="CE28" s="271">
        <v>0</v>
      </c>
      <c r="CF28" s="271">
        <v>0</v>
      </c>
    </row>
    <row r="29" spans="1:84" s="240" customFormat="1" ht="14.1" customHeight="1" x14ac:dyDescent="0.2">
      <c r="A29" s="276" t="s">
        <v>291</v>
      </c>
      <c r="B29" s="274">
        <v>0</v>
      </c>
      <c r="C29" s="274">
        <v>0</v>
      </c>
      <c r="D29" s="271">
        <v>0</v>
      </c>
      <c r="E29" s="271">
        <v>0</v>
      </c>
      <c r="F29" s="271">
        <v>0.3962920046349942</v>
      </c>
      <c r="G29" s="271">
        <v>1.6171617161716171E-2</v>
      </c>
      <c r="H29" s="271">
        <v>0</v>
      </c>
      <c r="I29" s="271">
        <v>0.23233651002300362</v>
      </c>
      <c r="J29" s="271">
        <v>0.22383385528267674</v>
      </c>
      <c r="K29" s="271">
        <v>3.2136415805869817E-2</v>
      </c>
      <c r="L29" s="271">
        <v>0.27682333873581844</v>
      </c>
      <c r="M29" s="271">
        <v>0</v>
      </c>
      <c r="N29" s="271">
        <v>3.1818181818181822E-2</v>
      </c>
      <c r="O29" s="271">
        <v>0</v>
      </c>
      <c r="P29" s="271">
        <v>3.1776913099870303E-2</v>
      </c>
      <c r="Q29" s="271">
        <v>3.1942633637548894E-2</v>
      </c>
      <c r="R29" s="271">
        <v>0.17123966942148761</v>
      </c>
      <c r="S29" s="271">
        <v>6.4900662251655639E-2</v>
      </c>
      <c r="T29" s="271">
        <v>2.2653721682847898E-2</v>
      </c>
      <c r="U29" s="271">
        <v>2.7428571428571427E-2</v>
      </c>
      <c r="V29" s="271">
        <v>0</v>
      </c>
      <c r="W29" s="271">
        <v>0.13712047012732614</v>
      </c>
      <c r="X29" s="271">
        <v>1.5638089919017033E-2</v>
      </c>
      <c r="Y29" s="271">
        <v>0</v>
      </c>
      <c r="Z29" s="271">
        <v>2.3430962343096232E-2</v>
      </c>
      <c r="AA29" s="271">
        <v>0</v>
      </c>
      <c r="AB29" s="271">
        <v>0</v>
      </c>
      <c r="AC29" s="271">
        <v>0</v>
      </c>
      <c r="AD29" s="271">
        <v>0</v>
      </c>
      <c r="AE29" s="271">
        <v>0</v>
      </c>
      <c r="AF29" s="271"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3.5611327793793453E-2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  <c r="AT29" s="271">
        <v>0</v>
      </c>
      <c r="AU29" s="271">
        <v>0</v>
      </c>
      <c r="AV29" s="271">
        <v>0</v>
      </c>
      <c r="AW29" s="271">
        <v>0</v>
      </c>
      <c r="AX29" s="271">
        <v>0</v>
      </c>
      <c r="AY29" s="271">
        <v>0</v>
      </c>
      <c r="AZ29" s="271">
        <v>0</v>
      </c>
      <c r="BA29" s="271">
        <v>0</v>
      </c>
      <c r="BB29" s="271">
        <v>0</v>
      </c>
      <c r="BC29" s="271">
        <v>0</v>
      </c>
      <c r="BD29" s="271">
        <v>0</v>
      </c>
      <c r="BE29" s="271">
        <v>0</v>
      </c>
      <c r="BF29" s="271">
        <v>0</v>
      </c>
      <c r="BG29" s="271">
        <v>0</v>
      </c>
      <c r="BH29" s="271">
        <v>0</v>
      </c>
      <c r="BI29" s="271">
        <v>0</v>
      </c>
      <c r="BJ29" s="271">
        <v>0</v>
      </c>
      <c r="BK29" s="271">
        <v>0</v>
      </c>
      <c r="BL29" s="271">
        <v>0</v>
      </c>
      <c r="BM29" s="271">
        <v>0</v>
      </c>
      <c r="BN29" s="271">
        <v>0</v>
      </c>
      <c r="BO29" s="271">
        <v>0</v>
      </c>
      <c r="BP29" s="271">
        <v>0</v>
      </c>
      <c r="BQ29" s="271">
        <v>0</v>
      </c>
      <c r="BR29" s="271">
        <v>0</v>
      </c>
      <c r="BS29" s="271">
        <v>0</v>
      </c>
      <c r="BT29" s="271">
        <v>0</v>
      </c>
      <c r="BU29" s="271">
        <v>4.6411403944969336E-2</v>
      </c>
      <c r="BV29" s="271">
        <v>0</v>
      </c>
      <c r="BW29" s="271">
        <v>0</v>
      </c>
      <c r="BX29" s="271">
        <v>0</v>
      </c>
      <c r="BY29" s="271">
        <v>0</v>
      </c>
      <c r="BZ29" s="271">
        <v>0</v>
      </c>
      <c r="CA29" s="271">
        <v>0</v>
      </c>
      <c r="CB29" s="271">
        <v>0</v>
      </c>
      <c r="CC29" s="271">
        <v>0</v>
      </c>
      <c r="CD29" s="271">
        <v>0</v>
      </c>
      <c r="CE29" s="271">
        <v>0</v>
      </c>
      <c r="CF29" s="271">
        <v>0</v>
      </c>
    </row>
    <row r="30" spans="1:84" s="240" customFormat="1" ht="14.1" customHeight="1" x14ac:dyDescent="0.2">
      <c r="A30" s="277" t="s">
        <v>292</v>
      </c>
      <c r="B30" s="271">
        <f t="shared" ref="B30:AG30" si="0">B22/(B23+B22)</f>
        <v>0.30256012412723043</v>
      </c>
      <c r="C30" s="271">
        <f t="shared" si="0"/>
        <v>0.15581098339719029</v>
      </c>
      <c r="D30" s="271">
        <f t="shared" si="0"/>
        <v>0.13440197287299632</v>
      </c>
      <c r="E30" s="271">
        <f t="shared" si="0"/>
        <v>0.11087420042643924</v>
      </c>
      <c r="F30" s="271">
        <f t="shared" si="0"/>
        <v>0.5862745098039216</v>
      </c>
      <c r="G30" s="271">
        <f t="shared" si="0"/>
        <v>0.51233183856502251</v>
      </c>
      <c r="H30" s="271">
        <f t="shared" si="0"/>
        <v>0.54623287671232879</v>
      </c>
      <c r="I30" s="271">
        <f t="shared" si="0"/>
        <v>0.56948051948051948</v>
      </c>
      <c r="J30" s="271">
        <f t="shared" si="0"/>
        <v>0.52485840151038388</v>
      </c>
      <c r="K30" s="271">
        <f t="shared" si="0"/>
        <v>0.49859313449634218</v>
      </c>
      <c r="L30" s="271">
        <f t="shared" si="0"/>
        <v>0.51203966005665724</v>
      </c>
      <c r="M30" s="271">
        <f t="shared" si="0"/>
        <v>0.50944476244991421</v>
      </c>
      <c r="N30" s="271">
        <f t="shared" si="0"/>
        <v>0.51635111876075734</v>
      </c>
      <c r="O30" s="271">
        <f t="shared" si="0"/>
        <v>0.52918069584736249</v>
      </c>
      <c r="P30" s="271">
        <f t="shared" si="0"/>
        <v>0.54688410017472344</v>
      </c>
      <c r="Q30" s="271">
        <f t="shared" si="0"/>
        <v>0.48668981481481483</v>
      </c>
      <c r="R30" s="271">
        <f t="shared" si="0"/>
        <v>0.53395240858966908</v>
      </c>
      <c r="S30" s="271">
        <f t="shared" si="0"/>
        <v>0.48684946838276438</v>
      </c>
      <c r="T30" s="271">
        <f t="shared" si="0"/>
        <v>0.5204439252336448</v>
      </c>
      <c r="U30" s="271">
        <f t="shared" si="0"/>
        <v>0.50944476244991421</v>
      </c>
      <c r="V30" s="271">
        <f t="shared" si="0"/>
        <v>0.45360824742268041</v>
      </c>
      <c r="W30" s="271">
        <f t="shared" si="0"/>
        <v>0.91007493755203994</v>
      </c>
      <c r="X30" s="271">
        <f t="shared" si="0"/>
        <v>0.46119065561416728</v>
      </c>
      <c r="Y30" s="271">
        <f t="shared" si="0"/>
        <v>0.46018376722817766</v>
      </c>
      <c r="Z30" s="271">
        <f t="shared" si="0"/>
        <v>0.46580547112462001</v>
      </c>
      <c r="AA30" s="271">
        <f t="shared" si="0"/>
        <v>0.47568287808127913</v>
      </c>
      <c r="AB30" s="271">
        <f t="shared" si="0"/>
        <v>0.430576070901034</v>
      </c>
      <c r="AC30" s="271">
        <f t="shared" si="0"/>
        <v>0.46781115879828322</v>
      </c>
      <c r="AD30" s="271">
        <f t="shared" si="0"/>
        <v>0.45313653136531362</v>
      </c>
      <c r="AE30" s="271">
        <f t="shared" si="0"/>
        <v>0.50112866817155755</v>
      </c>
      <c r="AF30" s="271">
        <f t="shared" si="0"/>
        <v>0.54798409994321406</v>
      </c>
      <c r="AG30" s="271">
        <f t="shared" si="0"/>
        <v>0.58151885289431748</v>
      </c>
      <c r="AH30" s="271">
        <f t="shared" ref="AH30:BM30" si="1">AH22/(AH23+AH22)</f>
        <v>0.55603448275862066</v>
      </c>
      <c r="AI30" s="271">
        <f t="shared" si="1"/>
        <v>0.57485947879407251</v>
      </c>
      <c r="AJ30" s="271">
        <f t="shared" si="1"/>
        <v>0.52713178294573648</v>
      </c>
      <c r="AK30" s="271">
        <f t="shared" si="1"/>
        <v>0.55298759864712521</v>
      </c>
      <c r="AL30" s="271">
        <f t="shared" si="1"/>
        <v>0.32797619047619053</v>
      </c>
      <c r="AM30" s="271">
        <f t="shared" si="1"/>
        <v>0.36986301369863017</v>
      </c>
      <c r="AN30" s="271">
        <f t="shared" si="1"/>
        <v>0.36991869918699183</v>
      </c>
      <c r="AO30" s="271">
        <f t="shared" si="1"/>
        <v>0.41436781609195406</v>
      </c>
      <c r="AP30" s="271">
        <f t="shared" si="1"/>
        <v>0.3697078115682767</v>
      </c>
      <c r="AQ30" s="271">
        <f t="shared" si="1"/>
        <v>0.3964179104477612</v>
      </c>
      <c r="AR30" s="271">
        <f t="shared" si="1"/>
        <v>0.26465256797583081</v>
      </c>
      <c r="AS30" s="271">
        <f t="shared" si="1"/>
        <v>0.26360338573155989</v>
      </c>
      <c r="AT30" s="271">
        <f t="shared" si="1"/>
        <v>0.27084601339013997</v>
      </c>
      <c r="AU30" s="271">
        <f t="shared" si="1"/>
        <v>0.30805970149253731</v>
      </c>
      <c r="AV30" s="271">
        <f t="shared" si="1"/>
        <v>0.31856287425149699</v>
      </c>
      <c r="AW30" s="271">
        <f t="shared" si="1"/>
        <v>0.38095238095238099</v>
      </c>
      <c r="AX30" s="271">
        <f t="shared" si="1"/>
        <v>0.34294541709577753</v>
      </c>
      <c r="AY30" s="271">
        <f t="shared" si="1"/>
        <v>0.26200115673799884</v>
      </c>
      <c r="AZ30" s="271">
        <f t="shared" si="1"/>
        <v>0.25963855421686749</v>
      </c>
      <c r="BA30" s="271">
        <f t="shared" si="1"/>
        <v>0.27044776119402991</v>
      </c>
      <c r="BB30" s="271">
        <f t="shared" si="1"/>
        <v>0.30460448642266824</v>
      </c>
      <c r="BC30" s="271">
        <f t="shared" si="1"/>
        <v>0.28672150411280845</v>
      </c>
      <c r="BD30" s="271">
        <f t="shared" si="1"/>
        <v>0.26654950205038075</v>
      </c>
      <c r="BE30" s="271">
        <f t="shared" si="1"/>
        <v>0.27104959630911185</v>
      </c>
      <c r="BF30" s="271">
        <f t="shared" si="1"/>
        <v>0.26713124274099886</v>
      </c>
      <c r="BG30" s="271">
        <f t="shared" si="1"/>
        <v>0.25964912280701757</v>
      </c>
      <c r="BH30" s="271">
        <f t="shared" si="1"/>
        <v>0.29789719626168221</v>
      </c>
      <c r="BI30" s="271">
        <f t="shared" si="1"/>
        <v>0.38921800947867297</v>
      </c>
      <c r="BJ30" s="271">
        <f t="shared" si="1"/>
        <v>0.45480880648899186</v>
      </c>
      <c r="BK30" s="271">
        <f t="shared" si="1"/>
        <v>0.37456647398843934</v>
      </c>
      <c r="BL30" s="271">
        <f t="shared" si="1"/>
        <v>0.42955326460481097</v>
      </c>
      <c r="BM30" s="271">
        <f t="shared" si="1"/>
        <v>0.49381327334083241</v>
      </c>
      <c r="BN30" s="271">
        <f t="shared" ref="BN30:CF30" si="2">BN22/(BN23+BN22)</f>
        <v>0.32596041909196738</v>
      </c>
      <c r="BO30" s="271">
        <f t="shared" si="2"/>
        <v>0.45359692476661179</v>
      </c>
      <c r="BP30" s="271">
        <f t="shared" si="2"/>
        <v>0.48072562358276649</v>
      </c>
      <c r="BQ30" s="271">
        <f t="shared" si="2"/>
        <v>0.47787114845938378</v>
      </c>
      <c r="BR30" s="271">
        <f t="shared" si="2"/>
        <v>0.46410109132682364</v>
      </c>
      <c r="BS30" s="271">
        <f t="shared" si="2"/>
        <v>0.42532855436081246</v>
      </c>
      <c r="BT30" s="271">
        <f t="shared" si="2"/>
        <v>0.4857433808553972</v>
      </c>
      <c r="BU30" s="271">
        <f t="shared" si="2"/>
        <v>0.47142857142857142</v>
      </c>
      <c r="BV30" s="271">
        <f t="shared" si="2"/>
        <v>0.45919540229885059</v>
      </c>
      <c r="BW30" s="271">
        <f t="shared" si="2"/>
        <v>0.45917159763313609</v>
      </c>
      <c r="BX30" s="271">
        <f t="shared" si="2"/>
        <v>0.46101694915254238</v>
      </c>
      <c r="BY30" s="271">
        <f t="shared" si="2"/>
        <v>0.44755661501787847</v>
      </c>
      <c r="BZ30" s="271">
        <f t="shared" si="2"/>
        <v>0.46707589285714285</v>
      </c>
      <c r="CA30" s="271">
        <f t="shared" si="2"/>
        <v>0.47070809984717266</v>
      </c>
      <c r="CB30" s="271">
        <f t="shared" si="2"/>
        <v>0.4775711159737418</v>
      </c>
      <c r="CC30" s="271">
        <f t="shared" si="2"/>
        <v>0.45606936416184973</v>
      </c>
      <c r="CD30" s="271">
        <f t="shared" si="2"/>
        <v>0.31338818249813016</v>
      </c>
      <c r="CE30" s="271">
        <f t="shared" si="2"/>
        <v>0.32716506291635822</v>
      </c>
      <c r="CF30" s="271">
        <f t="shared" si="2"/>
        <v>0.33165467625899281</v>
      </c>
    </row>
    <row r="31" spans="1:84" s="240" customFormat="1" ht="21" customHeight="1" x14ac:dyDescent="0.2">
      <c r="A31" s="278" t="s">
        <v>473</v>
      </c>
      <c r="B31" s="252"/>
      <c r="C31" s="252"/>
      <c r="D31" s="252"/>
      <c r="E31" s="252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</row>
    <row r="32" spans="1:84" s="240" customFormat="1" ht="14.1" customHeight="1" x14ac:dyDescent="0.2">
      <c r="B32" s="252"/>
      <c r="C32" s="252"/>
      <c r="D32" s="252"/>
      <c r="E32" s="252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</row>
    <row r="33" spans="1:87" s="282" customFormat="1" x14ac:dyDescent="0.2">
      <c r="A33" s="280" t="s">
        <v>174</v>
      </c>
      <c r="B33" s="281">
        <v>1.8140274765003617</v>
      </c>
      <c r="C33" s="281">
        <v>1.2342295760082731</v>
      </c>
      <c r="D33" s="281">
        <v>1.2316238212117296</v>
      </c>
      <c r="E33" s="281">
        <v>1.2906106369008534</v>
      </c>
      <c r="F33" s="281">
        <v>2.7740440324449596</v>
      </c>
      <c r="G33" s="281">
        <v>2.5112211221122109</v>
      </c>
      <c r="H33" s="281">
        <v>2.4142670157068062</v>
      </c>
      <c r="I33" s="281">
        <v>2.7949392047321724</v>
      </c>
      <c r="J33" s="281">
        <v>2.6652381737267183</v>
      </c>
      <c r="K33" s="281">
        <v>2.5066404328578455</v>
      </c>
      <c r="L33" s="281">
        <v>2.8340356564019444</v>
      </c>
      <c r="M33" s="281">
        <v>2.4319999999999999</v>
      </c>
      <c r="N33" s="281">
        <v>2.3727272727272726</v>
      </c>
      <c r="O33" s="281">
        <v>2.4412975465173723</v>
      </c>
      <c r="P33" s="281">
        <v>2.3401426718547342</v>
      </c>
      <c r="Q33" s="281">
        <v>2.5325945241199479</v>
      </c>
      <c r="R33" s="281">
        <v>2.5176859504132234</v>
      </c>
      <c r="S33" s="281">
        <v>2.5890728476821194</v>
      </c>
      <c r="T33" s="281">
        <v>2.3582524271844658</v>
      </c>
      <c r="U33" s="281">
        <v>2.4319999999999999</v>
      </c>
      <c r="V33" s="281">
        <v>1.5072382290934643</v>
      </c>
      <c r="W33" s="281">
        <v>1.5122428991185113</v>
      </c>
      <c r="X33" s="281">
        <v>1.4523876012287069</v>
      </c>
      <c r="Y33" s="281">
        <v>1.476250174118958</v>
      </c>
      <c r="Z33" s="281">
        <v>1.4507670850767085</v>
      </c>
      <c r="AA33" s="281">
        <v>1.8829676071055381</v>
      </c>
      <c r="AB33" s="281">
        <v>1.5505270555165143</v>
      </c>
      <c r="AC33" s="281">
        <v>1.6150759529951275</v>
      </c>
      <c r="AD33" s="281">
        <v>1.5127701375245579</v>
      </c>
      <c r="AE33" s="281">
        <v>1.4606647034076568</v>
      </c>
      <c r="AF33" s="281">
        <v>2.732860520094563</v>
      </c>
      <c r="AG33" s="281">
        <v>2.8775474655983282</v>
      </c>
      <c r="AH33" s="281">
        <v>3.1152815013404824</v>
      </c>
      <c r="AI33" s="281">
        <v>2.9201695513952668</v>
      </c>
      <c r="AJ33" s="281">
        <v>2.8446885189634457</v>
      </c>
      <c r="AK33" s="281">
        <v>2.7254536204849926</v>
      </c>
      <c r="AL33" s="281">
        <v>2.3793761935073201</v>
      </c>
      <c r="AM33" s="281">
        <v>2.5371428571428574</v>
      </c>
      <c r="AN33" s="281">
        <v>2.5105485232067517</v>
      </c>
      <c r="AO33" s="281">
        <v>2.4934938191281715</v>
      </c>
      <c r="AP33" s="281">
        <v>2.4716494845360826</v>
      </c>
      <c r="AQ33" s="281">
        <v>2.4724511229600905</v>
      </c>
      <c r="AR33" s="281">
        <v>2.4007664058757783</v>
      </c>
      <c r="AS33" s="281">
        <v>2.38421136399809</v>
      </c>
      <c r="AT33" s="281">
        <v>2.3693335454111661</v>
      </c>
      <c r="AU33" s="281">
        <v>2.3824091778202674</v>
      </c>
      <c r="AV33" s="281">
        <v>2.3787057698437994</v>
      </c>
      <c r="AW33" s="281">
        <v>2.3749204328453213</v>
      </c>
      <c r="AX33" s="281">
        <v>2.441257050765512</v>
      </c>
      <c r="AY33" s="281">
        <v>2.441257050765512</v>
      </c>
      <c r="AZ33" s="281">
        <v>2.3822165360626899</v>
      </c>
      <c r="BA33" s="281">
        <v>2.3882748678519943</v>
      </c>
      <c r="BB33" s="281">
        <v>2.4782748632121017</v>
      </c>
      <c r="BC33" s="281">
        <v>2.4729729729729732</v>
      </c>
      <c r="BD33" s="281">
        <v>2.4512919274594767</v>
      </c>
      <c r="BE33" s="281">
        <v>2.4684568100938207</v>
      </c>
      <c r="BF33" s="281">
        <v>2.4636934471099661</v>
      </c>
      <c r="BG33" s="281">
        <v>2.4862341007889226</v>
      </c>
      <c r="BH33" s="281">
        <v>2.5221754613143412</v>
      </c>
      <c r="BI33" s="281">
        <v>2.486767332359149</v>
      </c>
      <c r="BJ33" s="281">
        <v>2.5408846091072297</v>
      </c>
      <c r="BK33" s="281">
        <v>2.5013089005235605</v>
      </c>
      <c r="BL33" s="281">
        <v>2.5552640209904891</v>
      </c>
      <c r="BM33" s="281">
        <v>2.6806526806526803</v>
      </c>
      <c r="BN33" s="281">
        <v>2.5079054604726978</v>
      </c>
      <c r="BO33" s="281">
        <v>2.7791327913279136</v>
      </c>
      <c r="BP33" s="281">
        <v>2.5674740484429068</v>
      </c>
      <c r="BQ33" s="281">
        <v>2.5633480464279872</v>
      </c>
      <c r="BR33" s="281">
        <v>2.5162654521795709</v>
      </c>
      <c r="BS33" s="281">
        <v>2.2853007397877132</v>
      </c>
      <c r="BT33" s="281">
        <v>2.8532411408815901</v>
      </c>
      <c r="BU33" s="281">
        <v>2.6199237526935191</v>
      </c>
      <c r="BV33" s="281">
        <v>2.4795885567341687</v>
      </c>
      <c r="BW33" s="281">
        <v>2.4167198468410978</v>
      </c>
      <c r="BX33" s="281">
        <v>2.6004269995073082</v>
      </c>
      <c r="BY33" s="281">
        <v>2.3771483131763205</v>
      </c>
      <c r="BZ33" s="281">
        <v>2.6186384666226039</v>
      </c>
      <c r="CA33" s="281">
        <v>2.9820900712919491</v>
      </c>
      <c r="CB33" s="281">
        <v>2.6588157240006636</v>
      </c>
      <c r="CC33" s="281">
        <v>2.5203649397197787</v>
      </c>
      <c r="CD33" s="281">
        <v>2.3545759463344513</v>
      </c>
      <c r="CE33" s="281">
        <v>2.3705001592863972</v>
      </c>
      <c r="CF33" s="281">
        <v>2.2864377274885266</v>
      </c>
    </row>
    <row r="34" spans="1:87" s="282" customFormat="1" ht="14.65" customHeight="1" thickBot="1" x14ac:dyDescent="0.25">
      <c r="A34" s="283" t="s">
        <v>292</v>
      </c>
      <c r="B34" s="284">
        <v>0.30256012412723043</v>
      </c>
      <c r="C34" s="284">
        <v>0.15581098339719029</v>
      </c>
      <c r="D34" s="284">
        <v>0.13440197287299632</v>
      </c>
      <c r="E34" s="284">
        <v>0.11087420042643924</v>
      </c>
      <c r="F34" s="284">
        <v>0.5862745098039216</v>
      </c>
      <c r="G34" s="284">
        <v>0.51233183856502251</v>
      </c>
      <c r="H34" s="284">
        <v>0.54623287671232879</v>
      </c>
      <c r="I34" s="284">
        <v>0.56948051948051948</v>
      </c>
      <c r="J34" s="284">
        <v>0.52485840151038388</v>
      </c>
      <c r="K34" s="284">
        <v>0.49859313449634218</v>
      </c>
      <c r="L34" s="284">
        <v>0.51203966005665724</v>
      </c>
      <c r="M34" s="284">
        <v>0.50944476244991421</v>
      </c>
      <c r="N34" s="284">
        <v>0.51635111876075734</v>
      </c>
      <c r="O34" s="284">
        <v>0.52918069584736249</v>
      </c>
      <c r="P34" s="284">
        <v>0.54688410017472344</v>
      </c>
      <c r="Q34" s="284">
        <v>0.48668981481481483</v>
      </c>
      <c r="R34" s="284">
        <v>0.53395240858966908</v>
      </c>
      <c r="S34" s="284">
        <v>0.48684946838276438</v>
      </c>
      <c r="T34" s="284">
        <v>0.5204439252336448</v>
      </c>
      <c r="U34" s="284">
        <v>0.50944476244991421</v>
      </c>
      <c r="V34" s="284">
        <v>0.45360824742268041</v>
      </c>
      <c r="W34" s="284">
        <v>0.91007493755203994</v>
      </c>
      <c r="X34" s="284">
        <v>0.46119065561416728</v>
      </c>
      <c r="Y34" s="284">
        <v>0.46018376722817766</v>
      </c>
      <c r="Z34" s="284">
        <v>0.46580547112462001</v>
      </c>
      <c r="AA34" s="284">
        <v>0.47568287808127913</v>
      </c>
      <c r="AB34" s="284">
        <v>0.430576070901034</v>
      </c>
      <c r="AC34" s="284">
        <v>0.46781115879828322</v>
      </c>
      <c r="AD34" s="284">
        <v>0.45313653136531362</v>
      </c>
      <c r="AE34" s="284">
        <v>0.50112866817155755</v>
      </c>
      <c r="AF34" s="284">
        <v>0.54798409994321406</v>
      </c>
      <c r="AG34" s="284">
        <v>0.58151885289431748</v>
      </c>
      <c r="AH34" s="284">
        <v>0.55603448275862066</v>
      </c>
      <c r="AI34" s="284">
        <v>0.57485947879407251</v>
      </c>
      <c r="AJ34" s="284">
        <v>0.52713178294573648</v>
      </c>
      <c r="AK34" s="284">
        <v>0.55298759864712521</v>
      </c>
      <c r="AL34" s="284">
        <v>0.32797619047619053</v>
      </c>
      <c r="AM34" s="284">
        <v>0.36986301369863017</v>
      </c>
      <c r="AN34" s="284">
        <v>0.36991869918699183</v>
      </c>
      <c r="AO34" s="284">
        <v>0.41436781609195406</v>
      </c>
      <c r="AP34" s="284">
        <v>0.3697078115682767</v>
      </c>
      <c r="AQ34" s="284">
        <v>0.3964179104477612</v>
      </c>
      <c r="AR34" s="284">
        <v>0.26465256797583081</v>
      </c>
      <c r="AS34" s="284">
        <v>0.26360338573155989</v>
      </c>
      <c r="AT34" s="284">
        <v>0.27084601339013997</v>
      </c>
      <c r="AU34" s="284">
        <v>0.30805970149253731</v>
      </c>
      <c r="AV34" s="284">
        <v>0.31856287425149699</v>
      </c>
      <c r="AW34" s="284">
        <v>0.38095238095238099</v>
      </c>
      <c r="AX34" s="284">
        <v>0.34294541709577753</v>
      </c>
      <c r="AY34" s="284">
        <v>0.26200115673799884</v>
      </c>
      <c r="AZ34" s="284">
        <v>0.25963855421686749</v>
      </c>
      <c r="BA34" s="284">
        <v>0.27044776119402991</v>
      </c>
      <c r="BB34" s="284">
        <v>0.30460448642266824</v>
      </c>
      <c r="BC34" s="284">
        <v>0.28672150411280845</v>
      </c>
      <c r="BD34" s="284">
        <v>0.26654950205038075</v>
      </c>
      <c r="BE34" s="284">
        <v>0.27104959630911185</v>
      </c>
      <c r="BF34" s="284">
        <v>0.26713124274099886</v>
      </c>
      <c r="BG34" s="284">
        <v>0.25964912280701757</v>
      </c>
      <c r="BH34" s="284">
        <v>0.29789719626168221</v>
      </c>
      <c r="BI34" s="284">
        <v>0.38921800947867297</v>
      </c>
      <c r="BJ34" s="284">
        <v>0.45480880648899186</v>
      </c>
      <c r="BK34" s="284">
        <v>0.37456647398843934</v>
      </c>
      <c r="BL34" s="284">
        <v>0.42955326460481097</v>
      </c>
      <c r="BM34" s="284">
        <v>0.49381327334083241</v>
      </c>
      <c r="BN34" s="284">
        <v>0.32596041909196738</v>
      </c>
      <c r="BO34" s="284">
        <v>0.45359692476661179</v>
      </c>
      <c r="BP34" s="284">
        <v>0.48072562358276649</v>
      </c>
      <c r="BQ34" s="284">
        <v>0.47787114845938378</v>
      </c>
      <c r="BR34" s="284">
        <v>0.46410109132682364</v>
      </c>
      <c r="BS34" s="284">
        <v>0.42532855436081246</v>
      </c>
      <c r="BT34" s="284">
        <v>0.4857433808553972</v>
      </c>
      <c r="BU34" s="284">
        <v>0.47142857142857142</v>
      </c>
      <c r="BV34" s="284">
        <v>0.45919540229885059</v>
      </c>
      <c r="BW34" s="284">
        <v>0.45917159763313609</v>
      </c>
      <c r="BX34" s="284">
        <v>0.46101694915254238</v>
      </c>
      <c r="BY34" s="284">
        <v>0.44755661501787847</v>
      </c>
      <c r="BZ34" s="284">
        <v>0.46707589285714285</v>
      </c>
      <c r="CA34" s="284">
        <v>0.47070809984717266</v>
      </c>
      <c r="CB34" s="284">
        <v>0.4775711159737418</v>
      </c>
      <c r="CC34" s="284">
        <v>0.45606936416184973</v>
      </c>
      <c r="CD34" s="284">
        <v>0.31338818249813016</v>
      </c>
      <c r="CE34" s="284">
        <v>0.32716506291635822</v>
      </c>
      <c r="CF34" s="284">
        <v>0.33165467625899281</v>
      </c>
    </row>
    <row r="35" spans="1:87" s="275" customFormat="1" ht="22.5" customHeight="1" x14ac:dyDescent="0.2">
      <c r="A35" s="263" t="s">
        <v>293</v>
      </c>
      <c r="B35" s="285"/>
      <c r="C35" s="285">
        <f>-61.92+(321.98*(C19))</f>
        <v>400.73895553257501</v>
      </c>
      <c r="D35" s="285">
        <f>-61.92+(321.98*(D19))</f>
        <v>384.13522800671751</v>
      </c>
      <c r="E35" s="285">
        <f>-61.92+(321.98*(E19))</f>
        <v>353.63081286933681</v>
      </c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  <c r="BH35" s="285"/>
      <c r="BI35" s="285"/>
      <c r="BJ35" s="285"/>
      <c r="BK35" s="285"/>
      <c r="BL35" s="285"/>
      <c r="BM35" s="285"/>
      <c r="BN35" s="285"/>
      <c r="BO35" s="285"/>
      <c r="BP35" s="285"/>
      <c r="BQ35" s="285"/>
      <c r="BR35" s="285"/>
      <c r="BS35" s="285"/>
      <c r="BT35" s="285"/>
      <c r="BU35" s="285"/>
      <c r="BV35" s="285"/>
      <c r="BW35" s="285"/>
      <c r="BX35" s="285"/>
      <c r="BY35" s="285"/>
      <c r="BZ35" s="285"/>
      <c r="CA35" s="285"/>
      <c r="CB35" s="285"/>
      <c r="CC35" s="285"/>
      <c r="CD35" s="285"/>
      <c r="CE35" s="285"/>
      <c r="CF35" s="285"/>
      <c r="CG35" s="286"/>
      <c r="CH35" s="286"/>
      <c r="CI35" s="286"/>
    </row>
    <row r="36" spans="1:87" s="275" customFormat="1" ht="21" customHeight="1" x14ac:dyDescent="0.2">
      <c r="A36" s="263" t="s">
        <v>294</v>
      </c>
      <c r="B36" s="287">
        <f>100*(B19+0.7*B22)+18</f>
        <v>252.24439624005782</v>
      </c>
      <c r="C36" s="287"/>
      <c r="D36" s="287"/>
      <c r="E36" s="287"/>
      <c r="F36" s="287">
        <f t="shared" ref="F36:AK36" si="3">100*(F19+0.7*F22)+18</f>
        <v>286.11123986095015</v>
      </c>
      <c r="G36" s="287">
        <f t="shared" si="3"/>
        <v>314.68646864686468</v>
      </c>
      <c r="H36" s="287">
        <f t="shared" si="3"/>
        <v>330.01897905759159</v>
      </c>
      <c r="I36" s="287">
        <f t="shared" si="3"/>
        <v>279.72527111403213</v>
      </c>
      <c r="J36" s="287">
        <f t="shared" si="3"/>
        <v>286.19185759024231</v>
      </c>
      <c r="K36" s="287">
        <f t="shared" si="3"/>
        <v>309.70027873421873</v>
      </c>
      <c r="L36" s="287">
        <f t="shared" si="3"/>
        <v>249.43273905996762</v>
      </c>
      <c r="M36" s="287">
        <f t="shared" si="3"/>
        <v>317.2</v>
      </c>
      <c r="N36" s="287">
        <f t="shared" si="3"/>
        <v>323.90909090909093</v>
      </c>
      <c r="O36" s="287">
        <f t="shared" si="3"/>
        <v>326.04215379548816</v>
      </c>
      <c r="P36" s="287">
        <f t="shared" si="3"/>
        <v>333.17833981841761</v>
      </c>
      <c r="Q36" s="287">
        <f t="shared" si="3"/>
        <v>299.0593220338983</v>
      </c>
      <c r="R36" s="287">
        <f t="shared" si="3"/>
        <v>315.25619834710739</v>
      </c>
      <c r="S36" s="287">
        <f t="shared" si="3"/>
        <v>300.25165562913901</v>
      </c>
      <c r="T36" s="287">
        <f t="shared" si="3"/>
        <v>323.46601941747571</v>
      </c>
      <c r="U36" s="287">
        <f t="shared" si="3"/>
        <v>317.2</v>
      </c>
      <c r="V36" s="287">
        <f t="shared" si="3"/>
        <v>247.07659873506674</v>
      </c>
      <c r="W36" s="287">
        <f t="shared" si="3"/>
        <v>337.31439764936334</v>
      </c>
      <c r="X36" s="287">
        <f t="shared" si="3"/>
        <v>246.19882714325607</v>
      </c>
      <c r="Y36" s="287">
        <f t="shared" si="3"/>
        <v>243.18178019222731</v>
      </c>
      <c r="Z36" s="287">
        <f t="shared" si="3"/>
        <v>241.0041841004184</v>
      </c>
      <c r="AA36" s="287">
        <f t="shared" si="3"/>
        <v>296.95506792058518</v>
      </c>
      <c r="AB36" s="287">
        <f t="shared" si="3"/>
        <v>239.18622628250176</v>
      </c>
      <c r="AC36" s="287">
        <f t="shared" si="3"/>
        <v>268.54743479507022</v>
      </c>
      <c r="AD36" s="287">
        <f t="shared" si="3"/>
        <v>244.6797642436149</v>
      </c>
      <c r="AE36" s="287">
        <f t="shared" si="3"/>
        <v>261.09073061281725</v>
      </c>
      <c r="AF36" s="287">
        <f t="shared" si="3"/>
        <v>304.40661938534276</v>
      </c>
      <c r="AG36" s="287">
        <f t="shared" si="3"/>
        <v>317.16390872670257</v>
      </c>
      <c r="AH36" s="287">
        <f t="shared" si="3"/>
        <v>254.75268096514745</v>
      </c>
      <c r="AI36" s="287">
        <f t="shared" si="3"/>
        <v>320.70222536206279</v>
      </c>
      <c r="AJ36" s="287">
        <f t="shared" si="3"/>
        <v>293.6409816372061</v>
      </c>
      <c r="AK36" s="287">
        <f t="shared" si="3"/>
        <v>308.4832965914872</v>
      </c>
      <c r="AL36" s="287">
        <f t="shared" ref="AL36:BQ36" si="4">100*(AL19+0.7*AL22)+18</f>
        <v>265.99172501591346</v>
      </c>
      <c r="AM36" s="287">
        <f t="shared" si="4"/>
        <v>267.96571428571428</v>
      </c>
      <c r="AN36" s="287">
        <f t="shared" si="4"/>
        <v>268.25316455696191</v>
      </c>
      <c r="AO36" s="287">
        <f t="shared" si="4"/>
        <v>283.5790500975927</v>
      </c>
      <c r="AP36" s="287">
        <f t="shared" si="4"/>
        <v>268.70876288659792</v>
      </c>
      <c r="AQ36" s="287">
        <f t="shared" si="4"/>
        <v>275.89626757149779</v>
      </c>
      <c r="AR36" s="287">
        <f t="shared" si="4"/>
        <v>246.45920485390386</v>
      </c>
      <c r="AS36" s="287">
        <f t="shared" si="4"/>
        <v>247.58459334712717</v>
      </c>
      <c r="AT36" s="287">
        <f t="shared" si="4"/>
        <v>250.43200254493397</v>
      </c>
      <c r="AU36" s="287">
        <f t="shared" si="4"/>
        <v>260.33269598470372</v>
      </c>
      <c r="AV36" s="287">
        <f t="shared" si="4"/>
        <v>263.22792476888753</v>
      </c>
      <c r="AW36" s="287">
        <f t="shared" si="4"/>
        <v>279.06938255887974</v>
      </c>
      <c r="AX36" s="287">
        <f t="shared" si="4"/>
        <v>279.06043513295725</v>
      </c>
      <c r="AY36" s="287">
        <f t="shared" si="4"/>
        <v>245.41982272360994</v>
      </c>
      <c r="AZ36" s="287">
        <f t="shared" si="4"/>
        <v>247.32672317287702</v>
      </c>
      <c r="BA36" s="287">
        <f t="shared" si="4"/>
        <v>250.28255646323882</v>
      </c>
      <c r="BB36" s="287">
        <f t="shared" si="4"/>
        <v>251.55004827808176</v>
      </c>
      <c r="BC36" s="287">
        <f t="shared" si="4"/>
        <v>247.63963963963963</v>
      </c>
      <c r="BD36" s="287">
        <f t="shared" si="4"/>
        <v>244.432354357246</v>
      </c>
      <c r="BE36" s="287">
        <f t="shared" si="4"/>
        <v>245.66095114849563</v>
      </c>
      <c r="BF36" s="287">
        <f t="shared" si="4"/>
        <v>244.21156013524396</v>
      </c>
      <c r="BG36" s="287">
        <f t="shared" si="4"/>
        <v>239.43294155530512</v>
      </c>
      <c r="BH36" s="287">
        <f t="shared" si="4"/>
        <v>246.68242149562965</v>
      </c>
      <c r="BI36" s="287">
        <f t="shared" si="4"/>
        <v>273.86296476700761</v>
      </c>
      <c r="BJ36" s="287">
        <f t="shared" si="4"/>
        <v>289.47054023176105</v>
      </c>
      <c r="BK36" s="287">
        <f t="shared" si="4"/>
        <v>271.76963350785337</v>
      </c>
      <c r="BL36" s="287">
        <f t="shared" si="4"/>
        <v>283.00491964578544</v>
      </c>
      <c r="BM36" s="287">
        <f t="shared" si="4"/>
        <v>293.19813519813522</v>
      </c>
      <c r="BN36" s="287">
        <f t="shared" si="4"/>
        <v>256.66340668296652</v>
      </c>
      <c r="BO36" s="287">
        <f t="shared" si="4"/>
        <v>277.19376693766935</v>
      </c>
      <c r="BP36" s="287">
        <f t="shared" si="4"/>
        <v>298.18454440599771</v>
      </c>
      <c r="BQ36" s="287">
        <f t="shared" si="4"/>
        <v>298.32368808239335</v>
      </c>
      <c r="BR36" s="287">
        <f t="shared" ref="BR36:CF36" si="5">100*(BR19+0.7*BR22)+18</f>
        <v>295.16981132075472</v>
      </c>
      <c r="BS36" s="287">
        <f t="shared" si="5"/>
        <v>301.68607269218398</v>
      </c>
      <c r="BT36" s="287">
        <f t="shared" si="5"/>
        <v>294.28694900605012</v>
      </c>
      <c r="BU36" s="287">
        <f t="shared" si="5"/>
        <v>295.38107077739096</v>
      </c>
      <c r="BV36" s="287">
        <f t="shared" si="5"/>
        <v>295.88813886210227</v>
      </c>
      <c r="BW36" s="287">
        <f t="shared" si="5"/>
        <v>297.65539246968729</v>
      </c>
      <c r="BX36" s="287">
        <f t="shared" si="5"/>
        <v>289.28921005091149</v>
      </c>
      <c r="BY36" s="287">
        <f t="shared" si="5"/>
        <v>297.40483768300447</v>
      </c>
      <c r="BZ36" s="287">
        <f t="shared" si="5"/>
        <v>291.67151354923988</v>
      </c>
      <c r="CA36" s="287">
        <f t="shared" si="5"/>
        <v>277.24534863501998</v>
      </c>
      <c r="CB36" s="287">
        <f t="shared" si="5"/>
        <v>294.02255763808262</v>
      </c>
      <c r="CC36" s="287">
        <f t="shared" si="5"/>
        <v>291.93613554903868</v>
      </c>
      <c r="CD36" s="287">
        <f t="shared" si="5"/>
        <v>248.12617792684873</v>
      </c>
      <c r="CE36" s="287">
        <f t="shared" si="5"/>
        <v>249.94647977062752</v>
      </c>
      <c r="CF36" s="287">
        <f t="shared" si="5"/>
        <v>260.85171704383606</v>
      </c>
      <c r="CG36" s="286"/>
      <c r="CH36" s="286"/>
      <c r="CI36" s="286"/>
    </row>
    <row r="37" spans="1:87" s="275" customFormat="1" ht="14.1" customHeight="1" x14ac:dyDescent="0.2">
      <c r="B37" s="288"/>
      <c r="C37" s="288"/>
      <c r="D37" s="288"/>
      <c r="E37" s="288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</row>
    <row r="38" spans="1:87" s="275" customFormat="1" x14ac:dyDescent="0.2">
      <c r="A38" s="290" t="s">
        <v>474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</row>
    <row r="39" spans="1:87" s="275" customFormat="1" x14ac:dyDescent="0.2">
      <c r="B39" s="292"/>
      <c r="C39" s="292"/>
      <c r="D39" s="292"/>
      <c r="E39" s="292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</row>
    <row r="40" spans="1:87" s="275" customFormat="1" x14ac:dyDescent="0.2">
      <c r="B40" s="251"/>
      <c r="C40" s="251"/>
      <c r="D40" s="251"/>
      <c r="E40" s="251"/>
    </row>
    <row r="41" spans="1:87" s="184" customFormat="1" ht="15" x14ac:dyDescent="0.25">
      <c r="B41" s="197"/>
      <c r="C41" s="197"/>
      <c r="D41" s="197"/>
      <c r="E41" s="197"/>
    </row>
    <row r="42" spans="1:87" s="184" customFormat="1" ht="15" x14ac:dyDescent="0.25">
      <c r="B42" s="197"/>
      <c r="C42" s="197"/>
      <c r="D42" s="197"/>
      <c r="E42" s="197"/>
    </row>
    <row r="43" spans="1:87" s="184" customFormat="1" ht="15" x14ac:dyDescent="0.25">
      <c r="A43" s="198"/>
      <c r="B43" s="197"/>
      <c r="C43" s="197"/>
      <c r="D43" s="197"/>
      <c r="E43" s="197"/>
    </row>
    <row r="44" spans="1:87" s="184" customFormat="1" ht="15" x14ac:dyDescent="0.25">
      <c r="B44" s="196"/>
      <c r="C44" s="196"/>
      <c r="D44" s="196"/>
      <c r="E44" s="196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</row>
    <row r="45" spans="1:87" s="184" customFormat="1" ht="16.5" x14ac:dyDescent="0.25">
      <c r="A45" s="194"/>
      <c r="B45" s="196"/>
      <c r="C45" s="196"/>
      <c r="D45" s="196"/>
      <c r="E45" s="196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</row>
    <row r="46" spans="1:87" s="184" customFormat="1" ht="15" x14ac:dyDescent="0.25"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</row>
    <row r="47" spans="1:87" s="184" customFormat="1" ht="15" x14ac:dyDescent="0.25">
      <c r="B47" s="197"/>
      <c r="C47" s="197"/>
      <c r="D47" s="197"/>
      <c r="E47" s="197"/>
      <c r="F47" s="197"/>
      <c r="G47" s="199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</row>
    <row r="48" spans="1:87" s="184" customFormat="1" ht="15" x14ac:dyDescent="0.25">
      <c r="A48" s="198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</row>
    <row r="49" spans="1:20" s="184" customFormat="1" ht="14.25" customHeight="1" x14ac:dyDescent="0.25"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</row>
    <row r="50" spans="1:20" s="184" customFormat="1" ht="14.1" customHeight="1" x14ac:dyDescent="0.25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</row>
    <row r="51" spans="1:20" s="184" customFormat="1" ht="15" x14ac:dyDescent="0.25"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</row>
    <row r="52" spans="1:20" s="184" customFormat="1" ht="15" x14ac:dyDescent="0.25"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</row>
    <row r="53" spans="1:20" s="184" customFormat="1" ht="15" x14ac:dyDescent="0.25">
      <c r="A53" s="198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</row>
    <row r="54" spans="1:20" s="184" customFormat="1" ht="15" x14ac:dyDescent="0.25"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</row>
    <row r="55" spans="1:20" s="184" customFormat="1" ht="15" x14ac:dyDescent="0.25"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</row>
    <row r="56" spans="1:20" s="184" customFormat="1" ht="14.1" customHeight="1" x14ac:dyDescent="0.25"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</row>
    <row r="57" spans="1:20" s="184" customFormat="1" ht="15" x14ac:dyDescent="0.25"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</row>
    <row r="58" spans="1:20" s="184" customFormat="1" ht="15" x14ac:dyDescent="0.25"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</row>
    <row r="59" spans="1:20" s="184" customFormat="1" ht="15" x14ac:dyDescent="0.25"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</row>
    <row r="60" spans="1:20" s="184" customFormat="1" ht="15" x14ac:dyDescent="0.25"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</row>
    <row r="61" spans="1:20" s="184" customFormat="1" ht="14.1" customHeight="1" x14ac:dyDescent="0.25">
      <c r="A61" s="198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</row>
    <row r="62" spans="1:20" s="184" customFormat="1" ht="15" x14ac:dyDescent="0.25"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</row>
    <row r="63" spans="1:20" s="184" customFormat="1" ht="15" x14ac:dyDescent="0.25"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</row>
    <row r="64" spans="1:20" s="184" customFormat="1" ht="15" x14ac:dyDescent="0.25"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</row>
    <row r="65" spans="1:20" s="184" customFormat="1" ht="17.25" x14ac:dyDescent="0.25">
      <c r="A65" s="200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</row>
    <row r="66" spans="1:20" s="184" customFormat="1" ht="15" x14ac:dyDescent="0.25">
      <c r="A66" s="201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</row>
    <row r="67" spans="1:20" s="184" customFormat="1" ht="15" x14ac:dyDescent="0.25"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</row>
    <row r="68" spans="1:20" s="184" customFormat="1" ht="15" x14ac:dyDescent="0.25"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</row>
    <row r="69" spans="1:20" s="184" customFormat="1" ht="15" x14ac:dyDescent="0.25"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</row>
    <row r="70" spans="1:20" s="184" customFormat="1" ht="15" x14ac:dyDescent="0.25"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</row>
    <row r="71" spans="1:20" s="184" customFormat="1" ht="17.25" x14ac:dyDescent="0.25">
      <c r="A71" s="202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</row>
    <row r="72" spans="1:20" s="184" customFormat="1" ht="15" x14ac:dyDescent="0.25">
      <c r="A72" s="203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</row>
    <row r="73" spans="1:20" s="184" customFormat="1" ht="14.1" customHeight="1" x14ac:dyDescent="0.25">
      <c r="A73" s="185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</row>
    <row r="74" spans="1:20" s="184" customFormat="1" ht="14.1" customHeight="1" x14ac:dyDescent="0.25">
      <c r="A74" s="185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</row>
    <row r="75" spans="1:20" s="184" customFormat="1" ht="15" x14ac:dyDescent="0.25">
      <c r="A75" s="185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</row>
    <row r="76" spans="1:20" s="184" customFormat="1" ht="15" x14ac:dyDescent="0.25">
      <c r="A76" s="185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</row>
    <row r="77" spans="1:20" s="184" customFormat="1" ht="15" x14ac:dyDescent="0.25">
      <c r="A77" s="185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</row>
    <row r="78" spans="1:20" s="184" customFormat="1" ht="15" x14ac:dyDescent="0.25">
      <c r="A78" s="203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</row>
    <row r="79" spans="1:20" ht="14.1" customHeight="1" x14ac:dyDescent="0.25">
      <c r="A79" s="202"/>
    </row>
    <row r="80" spans="1:20" ht="14.1" customHeight="1" x14ac:dyDescent="0.2"/>
    <row r="86" ht="14.1" customHeight="1" x14ac:dyDescent="0.2"/>
    <row r="87" ht="14.1" customHeight="1" x14ac:dyDescent="0.2"/>
  </sheetData>
  <autoFilter ref="AN1:AN102" xr:uid="{00000000-0009-0000-0000-000006000000}"/>
  <mergeCells count="6">
    <mergeCell ref="AL4:CF4"/>
    <mergeCell ref="F4:AE4"/>
    <mergeCell ref="B3:CF3"/>
    <mergeCell ref="A17:E17"/>
    <mergeCell ref="B4:E4"/>
    <mergeCell ref="AF4:AK4"/>
  </mergeCells>
  <pageMargins left="0.39370078740157499" right="0.39370078740157499" top="0.196850393700787" bottom="0.196850393700787" header="0" footer="0"/>
  <pageSetup paperSize="9" scale="9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90"/>
  <sheetViews>
    <sheetView showGridLines="0" zoomScaleNormal="100" zoomScalePageLayoutView="98" workbookViewId="0">
      <selection activeCell="A31" sqref="A31"/>
    </sheetView>
  </sheetViews>
  <sheetFormatPr baseColWidth="10" defaultColWidth="9.140625" defaultRowHeight="12.75" x14ac:dyDescent="0.2"/>
  <cols>
    <col min="1" max="1" width="13" style="15" customWidth="1"/>
    <col min="2" max="2" width="4.140625" style="15" customWidth="1"/>
    <col min="3" max="18" width="4.140625" style="16" customWidth="1"/>
    <col min="19" max="34" width="4.140625" style="15" customWidth="1"/>
    <col min="35" max="16384" width="9.140625" style="15"/>
  </cols>
  <sheetData>
    <row r="1" spans="1:35" ht="15.75" x14ac:dyDescent="0.25">
      <c r="A1" s="28" t="s">
        <v>295</v>
      </c>
      <c r="B1" s="2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8"/>
      <c r="T1" s="28"/>
      <c r="U1" s="28"/>
      <c r="V1" s="28"/>
      <c r="W1" s="28"/>
      <c r="X1" s="28"/>
      <c r="Y1" s="28"/>
    </row>
    <row r="2" spans="1:35" s="21" customFormat="1" ht="16.5" thickBot="1" x14ac:dyDescent="0.3">
      <c r="A2" s="27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15"/>
      <c r="AA2" s="15"/>
      <c r="AB2" s="15"/>
      <c r="AC2" s="15"/>
      <c r="AD2" s="15"/>
    </row>
    <row r="3" spans="1:35" s="21" customFormat="1" ht="15" x14ac:dyDescent="0.25">
      <c r="A3" s="133" t="s">
        <v>296</v>
      </c>
      <c r="B3" s="225" t="s">
        <v>297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</row>
    <row r="4" spans="1:35" s="17" customFormat="1" ht="15" x14ac:dyDescent="0.25">
      <c r="A4" s="134" t="s">
        <v>459</v>
      </c>
      <c r="B4" s="226">
        <v>247</v>
      </c>
      <c r="C4" s="226"/>
      <c r="D4" s="226"/>
      <c r="E4" s="226"/>
      <c r="F4" s="226"/>
      <c r="G4" s="226">
        <v>88.7</v>
      </c>
      <c r="H4" s="226"/>
      <c r="I4" s="226"/>
      <c r="J4" s="226"/>
      <c r="K4" s="226">
        <v>56.81</v>
      </c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7">
        <v>250</v>
      </c>
      <c r="AH4" s="227"/>
      <c r="AI4" s="180"/>
    </row>
    <row r="5" spans="1:35" s="26" customFormat="1" ht="41.25" customHeight="1" thickBot="1" x14ac:dyDescent="0.3">
      <c r="A5" s="135" t="s">
        <v>298</v>
      </c>
      <c r="B5" s="136" t="s">
        <v>299</v>
      </c>
      <c r="C5" s="136" t="s">
        <v>300</v>
      </c>
      <c r="D5" s="136" t="s">
        <v>301</v>
      </c>
      <c r="E5" s="136" t="s">
        <v>302</v>
      </c>
      <c r="F5" s="136" t="s">
        <v>303</v>
      </c>
      <c r="G5" s="136" t="s">
        <v>299</v>
      </c>
      <c r="H5" s="136" t="s">
        <v>300</v>
      </c>
      <c r="I5" s="136" t="s">
        <v>301</v>
      </c>
      <c r="J5" s="136" t="s">
        <v>302</v>
      </c>
      <c r="K5" s="136" t="s">
        <v>299</v>
      </c>
      <c r="L5" s="136" t="s">
        <v>300</v>
      </c>
      <c r="M5" s="136" t="s">
        <v>301</v>
      </c>
      <c r="N5" s="136" t="s">
        <v>302</v>
      </c>
      <c r="O5" s="136" t="s">
        <v>303</v>
      </c>
      <c r="P5" s="136" t="s">
        <v>304</v>
      </c>
      <c r="Q5" s="136" t="s">
        <v>305</v>
      </c>
      <c r="R5" s="136" t="s">
        <v>306</v>
      </c>
      <c r="S5" s="136" t="s">
        <v>307</v>
      </c>
      <c r="T5" s="136" t="s">
        <v>308</v>
      </c>
      <c r="U5" s="136" t="s">
        <v>309</v>
      </c>
      <c r="V5" s="136" t="s">
        <v>310</v>
      </c>
      <c r="W5" s="136" t="s">
        <v>311</v>
      </c>
      <c r="X5" s="136" t="s">
        <v>312</v>
      </c>
      <c r="Y5" s="136" t="s">
        <v>313</v>
      </c>
      <c r="Z5" s="136" t="s">
        <v>314</v>
      </c>
      <c r="AA5" s="136" t="s">
        <v>315</v>
      </c>
      <c r="AB5" s="136" t="s">
        <v>316</v>
      </c>
      <c r="AC5" s="136" t="s">
        <v>317</v>
      </c>
      <c r="AD5" s="136" t="s">
        <v>318</v>
      </c>
      <c r="AE5" s="136" t="s">
        <v>319</v>
      </c>
      <c r="AF5" s="136" t="s">
        <v>320</v>
      </c>
      <c r="AG5" s="137" t="s">
        <v>299</v>
      </c>
      <c r="AH5" s="137" t="s">
        <v>300</v>
      </c>
    </row>
    <row r="6" spans="1:35" s="21" customFormat="1" ht="16.5" customHeight="1" x14ac:dyDescent="0.25">
      <c r="A6" s="138" t="s">
        <v>286</v>
      </c>
      <c r="B6" s="139"/>
      <c r="C6" s="139"/>
      <c r="D6" s="139"/>
      <c r="E6" s="139"/>
      <c r="F6" s="139"/>
      <c r="G6" s="139"/>
      <c r="H6" s="139"/>
      <c r="I6" s="140"/>
      <c r="J6" s="141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6"/>
      <c r="AA6" s="15"/>
      <c r="AB6" s="15"/>
      <c r="AC6" s="15"/>
      <c r="AD6" s="15"/>
      <c r="AE6" s="143"/>
      <c r="AF6" s="143"/>
      <c r="AG6" s="143"/>
      <c r="AH6" s="143"/>
    </row>
    <row r="7" spans="1:35" s="21" customFormat="1" ht="15" customHeight="1" x14ac:dyDescent="0.25">
      <c r="A7" s="144" t="s">
        <v>174</v>
      </c>
      <c r="B7" s="145">
        <v>19.260000000000002</v>
      </c>
      <c r="C7" s="145">
        <v>19.27</v>
      </c>
      <c r="D7" s="145">
        <v>19.309999999999999</v>
      </c>
      <c r="E7" s="145">
        <v>19.309999999999999</v>
      </c>
      <c r="F7" s="145">
        <v>19.47</v>
      </c>
      <c r="G7" s="145">
        <v>16.95</v>
      </c>
      <c r="H7" s="145">
        <v>15.02</v>
      </c>
      <c r="I7" s="145">
        <v>15.82</v>
      </c>
      <c r="J7" s="145">
        <v>18.05</v>
      </c>
      <c r="K7" s="145">
        <v>18.850000000000001</v>
      </c>
      <c r="L7" s="145">
        <v>19.190000000000001</v>
      </c>
      <c r="M7" s="145">
        <v>18.809999999999999</v>
      </c>
      <c r="N7" s="145">
        <v>18.809999999999999</v>
      </c>
      <c r="O7" s="145">
        <v>19.09</v>
      </c>
      <c r="P7" s="145">
        <v>18.75</v>
      </c>
      <c r="Q7" s="145">
        <v>18.82</v>
      </c>
      <c r="R7" s="145">
        <v>18.239999999999998</v>
      </c>
      <c r="S7" s="145">
        <v>18.309999999999999</v>
      </c>
      <c r="T7" s="145">
        <v>19.760000000000002</v>
      </c>
      <c r="U7" s="145">
        <v>19.88</v>
      </c>
      <c r="V7" s="145">
        <v>18.95</v>
      </c>
      <c r="W7" s="145">
        <v>19.13</v>
      </c>
      <c r="X7" s="145">
        <v>18.7</v>
      </c>
      <c r="Y7" s="145">
        <v>18.88</v>
      </c>
      <c r="Z7" s="145">
        <v>18.07</v>
      </c>
      <c r="AA7" s="145">
        <v>19.97</v>
      </c>
      <c r="AB7" s="145">
        <v>20.11</v>
      </c>
      <c r="AC7" s="145">
        <v>20.41</v>
      </c>
      <c r="AD7" s="145">
        <v>20.59</v>
      </c>
      <c r="AE7" s="145">
        <v>19.649999999999999</v>
      </c>
      <c r="AF7" s="145">
        <v>18.23</v>
      </c>
      <c r="AG7" s="145">
        <v>19.27</v>
      </c>
      <c r="AH7" s="145">
        <v>18.91</v>
      </c>
    </row>
    <row r="8" spans="1:35" s="21" customFormat="1" ht="14.1" customHeight="1" x14ac:dyDescent="0.25">
      <c r="A8" s="144" t="s">
        <v>178</v>
      </c>
      <c r="B8" s="145">
        <v>0</v>
      </c>
      <c r="C8" s="145">
        <v>0</v>
      </c>
      <c r="D8" s="145">
        <v>0</v>
      </c>
      <c r="E8" s="145">
        <v>0</v>
      </c>
      <c r="F8" s="145">
        <v>0</v>
      </c>
      <c r="G8" s="145">
        <v>1.89</v>
      </c>
      <c r="H8" s="145">
        <v>4.08</v>
      </c>
      <c r="I8" s="145">
        <v>2.74</v>
      </c>
      <c r="J8" s="145">
        <v>0.61</v>
      </c>
      <c r="K8" s="145">
        <v>7.0000000000000007E-2</v>
      </c>
      <c r="L8" s="145">
        <v>0.08</v>
      </c>
      <c r="M8" s="145">
        <v>7.0000000000000007E-2</v>
      </c>
      <c r="N8" s="145">
        <v>0.08</v>
      </c>
      <c r="O8" s="145">
        <v>0.05</v>
      </c>
      <c r="P8" s="145">
        <v>0.06</v>
      </c>
      <c r="Q8" s="145">
        <v>7.0000000000000007E-2</v>
      </c>
      <c r="R8" s="145">
        <v>0.57999999999999996</v>
      </c>
      <c r="S8" s="145">
        <v>0.08</v>
      </c>
      <c r="T8" s="145">
        <v>0</v>
      </c>
      <c r="U8" s="145">
        <v>0</v>
      </c>
      <c r="V8" s="145">
        <v>0.09</v>
      </c>
      <c r="W8" s="145">
        <v>0.08</v>
      </c>
      <c r="X8" s="145">
        <v>0.06</v>
      </c>
      <c r="Y8" s="145">
        <v>7.0000000000000007E-2</v>
      </c>
      <c r="Z8" s="145">
        <v>7.0000000000000007E-2</v>
      </c>
      <c r="AA8" s="145">
        <v>7.0000000000000007E-2</v>
      </c>
      <c r="AB8" s="145">
        <v>0.08</v>
      </c>
      <c r="AC8" s="145">
        <v>0.09</v>
      </c>
      <c r="AD8" s="145">
        <v>0.08</v>
      </c>
      <c r="AE8" s="145">
        <v>7.0000000000000007E-2</v>
      </c>
      <c r="AF8" s="145">
        <v>0</v>
      </c>
      <c r="AG8" s="145">
        <v>0</v>
      </c>
      <c r="AH8" s="145">
        <v>0</v>
      </c>
    </row>
    <row r="9" spans="1:35" s="21" customFormat="1" ht="14.1" customHeight="1" x14ac:dyDescent="0.25">
      <c r="A9" s="144" t="s">
        <v>321</v>
      </c>
      <c r="B9" s="145">
        <v>14.96</v>
      </c>
      <c r="C9" s="145">
        <v>15.15</v>
      </c>
      <c r="D9" s="145">
        <v>15.14</v>
      </c>
      <c r="E9" s="145">
        <v>15.45</v>
      </c>
      <c r="F9" s="145">
        <v>15.4</v>
      </c>
      <c r="G9" s="145">
        <v>13.43</v>
      </c>
      <c r="H9" s="145">
        <v>11.71</v>
      </c>
      <c r="I9" s="145">
        <v>12.95</v>
      </c>
      <c r="J9" s="145">
        <v>14.17</v>
      </c>
      <c r="K9" s="145">
        <v>14.62</v>
      </c>
      <c r="L9" s="145">
        <v>14.49</v>
      </c>
      <c r="M9" s="145">
        <v>14.97</v>
      </c>
      <c r="N9" s="145">
        <v>15.21</v>
      </c>
      <c r="O9" s="145">
        <v>15.15</v>
      </c>
      <c r="P9" s="145">
        <v>14.33</v>
      </c>
      <c r="Q9" s="145">
        <v>14.8</v>
      </c>
      <c r="R9" s="145">
        <v>13.99</v>
      </c>
      <c r="S9" s="145">
        <v>14.14</v>
      </c>
      <c r="T9" s="145">
        <v>15.48</v>
      </c>
      <c r="U9" s="145">
        <v>15.28</v>
      </c>
      <c r="V9" s="145">
        <v>14.57</v>
      </c>
      <c r="W9" s="145">
        <v>15.44</v>
      </c>
      <c r="X9" s="145">
        <v>15.05</v>
      </c>
      <c r="Y9" s="145">
        <v>14.95</v>
      </c>
      <c r="Z9" s="145">
        <v>13.62</v>
      </c>
      <c r="AA9" s="145">
        <v>14.9</v>
      </c>
      <c r="AB9" s="145">
        <v>15.03</v>
      </c>
      <c r="AC9" s="145">
        <v>14.58</v>
      </c>
      <c r="AD9" s="145">
        <v>15.23</v>
      </c>
      <c r="AE9" s="145">
        <v>14.82</v>
      </c>
      <c r="AF9" s="145">
        <v>13.99</v>
      </c>
      <c r="AG9" s="145">
        <v>14.53</v>
      </c>
      <c r="AH9" s="145">
        <v>14.37</v>
      </c>
    </row>
    <row r="10" spans="1:35" s="21" customFormat="1" ht="14.1" customHeight="1" x14ac:dyDescent="0.25">
      <c r="A10" s="146" t="s">
        <v>322</v>
      </c>
      <c r="B10" s="145">
        <v>0.87</v>
      </c>
      <c r="C10" s="145">
        <v>0.83</v>
      </c>
      <c r="D10" s="145">
        <v>0.56999999999999995</v>
      </c>
      <c r="E10" s="145">
        <v>0.61</v>
      </c>
      <c r="F10" s="145">
        <v>0.6</v>
      </c>
      <c r="G10" s="145">
        <v>0.41</v>
      </c>
      <c r="H10" s="145">
        <v>0.48</v>
      </c>
      <c r="I10" s="145">
        <v>0.48</v>
      </c>
      <c r="J10" s="145">
        <v>1.21</v>
      </c>
      <c r="K10" s="145">
        <v>0.52</v>
      </c>
      <c r="L10" s="145">
        <v>0.51</v>
      </c>
      <c r="M10" s="145">
        <v>0.54</v>
      </c>
      <c r="N10" s="145">
        <v>0.48</v>
      </c>
      <c r="O10" s="145">
        <v>0.64</v>
      </c>
      <c r="P10" s="145">
        <v>0.64</v>
      </c>
      <c r="Q10" s="145">
        <v>0.65</v>
      </c>
      <c r="R10" s="145">
        <v>0.57999999999999996</v>
      </c>
      <c r="S10" s="145">
        <v>0.37</v>
      </c>
      <c r="T10" s="145">
        <v>0.71</v>
      </c>
      <c r="U10" s="145">
        <v>0.86</v>
      </c>
      <c r="V10" s="145">
        <v>0.39</v>
      </c>
      <c r="W10" s="145">
        <v>0.57999999999999996</v>
      </c>
      <c r="X10" s="145">
        <v>0.57999999999999996</v>
      </c>
      <c r="Y10" s="145">
        <v>0.63</v>
      </c>
      <c r="Z10" s="145">
        <v>0.68</v>
      </c>
      <c r="AA10" s="145">
        <v>0.49</v>
      </c>
      <c r="AB10" s="145">
        <v>0.37</v>
      </c>
      <c r="AC10" s="145">
        <v>0.46</v>
      </c>
      <c r="AD10" s="145">
        <v>0.41</v>
      </c>
      <c r="AE10" s="145">
        <v>0.41</v>
      </c>
      <c r="AF10" s="145">
        <v>0.39</v>
      </c>
      <c r="AG10" s="145">
        <v>0.12</v>
      </c>
      <c r="AH10" s="145">
        <v>0.1</v>
      </c>
    </row>
    <row r="11" spans="1:35" s="21" customFormat="1" ht="14.1" customHeight="1" x14ac:dyDescent="0.25">
      <c r="A11" s="144" t="s">
        <v>151</v>
      </c>
      <c r="B11" s="145">
        <v>0</v>
      </c>
      <c r="C11" s="145">
        <v>0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0</v>
      </c>
      <c r="AA11" s="145">
        <v>0</v>
      </c>
      <c r="AB11" s="145">
        <v>0</v>
      </c>
      <c r="AC11" s="145">
        <v>0</v>
      </c>
      <c r="AD11" s="145">
        <v>0</v>
      </c>
      <c r="AE11" s="145">
        <v>0</v>
      </c>
      <c r="AF11" s="145">
        <v>0</v>
      </c>
      <c r="AG11" s="145">
        <v>0</v>
      </c>
      <c r="AH11" s="145">
        <v>0</v>
      </c>
    </row>
    <row r="12" spans="1:35" s="21" customFormat="1" ht="14.1" customHeight="1" x14ac:dyDescent="0.25">
      <c r="A12" s="144" t="s">
        <v>179</v>
      </c>
      <c r="B12" s="145">
        <v>0.97</v>
      </c>
      <c r="C12" s="145">
        <v>0.87</v>
      </c>
      <c r="D12" s="145">
        <v>0.72</v>
      </c>
      <c r="E12" s="145">
        <v>0.75</v>
      </c>
      <c r="F12" s="145">
        <v>0.73</v>
      </c>
      <c r="G12" s="145">
        <v>0.47</v>
      </c>
      <c r="H12" s="145">
        <v>0.56999999999999995</v>
      </c>
      <c r="I12" s="145">
        <v>0.49</v>
      </c>
      <c r="J12" s="145">
        <v>0.68</v>
      </c>
      <c r="K12" s="145">
        <v>0.76</v>
      </c>
      <c r="L12" s="145">
        <v>0.87</v>
      </c>
      <c r="M12" s="145">
        <v>0.59</v>
      </c>
      <c r="N12" s="145">
        <v>0.6</v>
      </c>
      <c r="O12" s="145">
        <v>0.59</v>
      </c>
      <c r="P12" s="145">
        <v>0.65</v>
      </c>
      <c r="Q12" s="145">
        <v>0.63</v>
      </c>
      <c r="R12" s="145">
        <v>0.7</v>
      </c>
      <c r="S12" s="145">
        <v>0.97</v>
      </c>
      <c r="T12" s="145">
        <v>0.66</v>
      </c>
      <c r="U12" s="145">
        <v>0.75</v>
      </c>
      <c r="V12" s="145">
        <v>1</v>
      </c>
      <c r="W12" s="145">
        <v>0.41</v>
      </c>
      <c r="X12" s="145">
        <v>0.5</v>
      </c>
      <c r="Y12" s="145">
        <v>0.56000000000000005</v>
      </c>
      <c r="Z12" s="145">
        <v>0.76</v>
      </c>
      <c r="AA12" s="145">
        <v>0.91</v>
      </c>
      <c r="AB12" s="145">
        <v>0.93</v>
      </c>
      <c r="AC12" s="145">
        <v>1.1000000000000001</v>
      </c>
      <c r="AD12" s="145">
        <v>0.97</v>
      </c>
      <c r="AE12" s="145">
        <v>0.91</v>
      </c>
      <c r="AF12" s="145">
        <v>0.89</v>
      </c>
      <c r="AG12" s="145">
        <v>1.1499999999999999</v>
      </c>
      <c r="AH12" s="145">
        <v>1.1599999999999999</v>
      </c>
    </row>
    <row r="13" spans="1:35" s="21" customFormat="1" ht="14.1" customHeight="1" x14ac:dyDescent="0.25">
      <c r="A13" s="144" t="s">
        <v>176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0</v>
      </c>
      <c r="Z13" s="145">
        <v>0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45">
        <v>0</v>
      </c>
      <c r="AH13" s="145">
        <v>0</v>
      </c>
    </row>
    <row r="14" spans="1:35" s="21" customFormat="1" ht="14.1" customHeight="1" x14ac:dyDescent="0.25">
      <c r="A14" s="144" t="s">
        <v>177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45">
        <v>0</v>
      </c>
      <c r="AH14" s="145">
        <v>0</v>
      </c>
    </row>
    <row r="15" spans="1:35" s="21" customFormat="1" ht="14.1" customHeight="1" x14ac:dyDescent="0.25">
      <c r="A15" s="144" t="s">
        <v>175</v>
      </c>
      <c r="B15" s="145">
        <v>5.69</v>
      </c>
      <c r="C15" s="145">
        <v>5.59</v>
      </c>
      <c r="D15" s="145">
        <v>5.76</v>
      </c>
      <c r="E15" s="145">
        <v>5.64</v>
      </c>
      <c r="F15" s="145">
        <v>5.62</v>
      </c>
      <c r="G15" s="145">
        <v>4.2300000000000004</v>
      </c>
      <c r="H15" s="145">
        <v>3.69</v>
      </c>
      <c r="I15" s="145">
        <v>3.97</v>
      </c>
      <c r="J15" s="145">
        <v>4.54</v>
      </c>
      <c r="K15" s="145">
        <v>5.36</v>
      </c>
      <c r="L15" s="145">
        <v>5.53</v>
      </c>
      <c r="M15" s="145">
        <v>5.53</v>
      </c>
      <c r="N15" s="145">
        <v>5.64</v>
      </c>
      <c r="O15" s="145">
        <v>5.68</v>
      </c>
      <c r="P15" s="145">
        <v>5.32</v>
      </c>
      <c r="Q15" s="145">
        <v>5.44</v>
      </c>
      <c r="R15" s="145">
        <v>5.15</v>
      </c>
      <c r="S15" s="145">
        <v>5.21</v>
      </c>
      <c r="T15" s="145">
        <v>6.1</v>
      </c>
      <c r="U15" s="145">
        <v>6.1</v>
      </c>
      <c r="V15" s="145">
        <v>5.5</v>
      </c>
      <c r="W15" s="145">
        <v>5.61</v>
      </c>
      <c r="X15" s="145">
        <v>5.36</v>
      </c>
      <c r="Y15" s="145">
        <v>5.6</v>
      </c>
      <c r="Z15" s="145">
        <v>4.88</v>
      </c>
      <c r="AA15" s="145">
        <v>5.57</v>
      </c>
      <c r="AB15" s="145">
        <v>5.72</v>
      </c>
      <c r="AC15" s="145">
        <v>5.56</v>
      </c>
      <c r="AD15" s="145">
        <v>5.72</v>
      </c>
      <c r="AE15" s="145">
        <v>5.54</v>
      </c>
      <c r="AF15" s="145">
        <v>4.9400000000000004</v>
      </c>
      <c r="AG15" s="145">
        <v>5.32</v>
      </c>
      <c r="AH15" s="145">
        <v>5.34</v>
      </c>
    </row>
    <row r="16" spans="1:35" s="21" customFormat="1" ht="14.1" customHeight="1" x14ac:dyDescent="0.25">
      <c r="A16" s="144" t="s">
        <v>169</v>
      </c>
      <c r="B16" s="145">
        <v>58.26</v>
      </c>
      <c r="C16" s="145">
        <v>58.3</v>
      </c>
      <c r="D16" s="145">
        <v>58.5</v>
      </c>
      <c r="E16" s="145">
        <v>58.24</v>
      </c>
      <c r="F16" s="145">
        <v>58.18</v>
      </c>
      <c r="G16" s="145">
        <v>62.83</v>
      </c>
      <c r="H16" s="145">
        <v>64.44</v>
      </c>
      <c r="I16" s="145">
        <v>63.45</v>
      </c>
      <c r="J16" s="145">
        <v>60.76</v>
      </c>
      <c r="K16" s="145">
        <v>59.82</v>
      </c>
      <c r="L16" s="145">
        <v>59.34</v>
      </c>
      <c r="M16" s="145">
        <v>59.48</v>
      </c>
      <c r="N16" s="145">
        <v>59.18</v>
      </c>
      <c r="O16" s="145">
        <v>58.78</v>
      </c>
      <c r="P16" s="145">
        <v>60.25</v>
      </c>
      <c r="Q16" s="145">
        <v>59.58</v>
      </c>
      <c r="R16" s="145">
        <v>61.32</v>
      </c>
      <c r="S16" s="145">
        <v>60.83</v>
      </c>
      <c r="T16" s="145">
        <v>57.3</v>
      </c>
      <c r="U16" s="145">
        <v>57.12</v>
      </c>
      <c r="V16" s="145">
        <v>59.5</v>
      </c>
      <c r="W16" s="145">
        <v>58.75</v>
      </c>
      <c r="X16" s="145">
        <v>59.76</v>
      </c>
      <c r="Y16" s="145">
        <v>59.32</v>
      </c>
      <c r="Z16" s="145">
        <v>61.94</v>
      </c>
      <c r="AA16" s="145">
        <v>58.09</v>
      </c>
      <c r="AB16" s="145">
        <v>57.77</v>
      </c>
      <c r="AC16" s="145">
        <v>57.79</v>
      </c>
      <c r="AD16" s="145">
        <v>57</v>
      </c>
      <c r="AE16" s="145">
        <v>59.59</v>
      </c>
      <c r="AF16" s="145">
        <v>61.54</v>
      </c>
      <c r="AG16" s="145">
        <v>59.46</v>
      </c>
      <c r="AH16" s="145">
        <v>60.12</v>
      </c>
    </row>
    <row r="17" spans="1:34" s="21" customFormat="1" ht="13.5" customHeight="1" x14ac:dyDescent="0.25">
      <c r="A17" s="223" t="s">
        <v>323</v>
      </c>
      <c r="B17" s="224"/>
      <c r="C17" s="224"/>
      <c r="D17" s="224"/>
      <c r="E17" s="224"/>
      <c r="F17" s="224"/>
      <c r="G17" s="143"/>
      <c r="H17" s="143"/>
      <c r="I17" s="143"/>
      <c r="J17" s="143"/>
      <c r="K17" s="147"/>
      <c r="L17" s="147"/>
      <c r="M17" s="148"/>
      <c r="N17" s="148"/>
      <c r="O17" s="143"/>
      <c r="P17" s="143"/>
      <c r="Q17" s="149"/>
      <c r="R17" s="150"/>
      <c r="S17" s="151"/>
      <c r="T17" s="151"/>
      <c r="U17" s="143"/>
      <c r="V17" s="143"/>
      <c r="W17" s="151"/>
      <c r="X17" s="143"/>
      <c r="Y17" s="151"/>
      <c r="Z17" s="151"/>
      <c r="AA17" s="151"/>
      <c r="AB17" s="143"/>
      <c r="AC17" s="143"/>
      <c r="AD17" s="143"/>
      <c r="AE17" s="143"/>
      <c r="AF17" s="143"/>
      <c r="AG17" s="143"/>
      <c r="AH17" s="143"/>
    </row>
    <row r="18" spans="1:34" s="21" customFormat="1" ht="13.5" customHeight="1" x14ac:dyDescent="0.25">
      <c r="A18" s="152" t="s">
        <v>324</v>
      </c>
      <c r="B18" s="143"/>
      <c r="C18" s="153"/>
      <c r="D18" s="153"/>
      <c r="E18" s="153"/>
      <c r="F18" s="153"/>
      <c r="G18" s="153"/>
      <c r="H18" s="153"/>
      <c r="I18" s="153"/>
      <c r="J18" s="154"/>
      <c r="K18" s="155"/>
      <c r="L18" s="155"/>
      <c r="M18" s="147"/>
      <c r="N18" s="147"/>
      <c r="O18" s="154"/>
      <c r="P18" s="154"/>
      <c r="Q18" s="156"/>
      <c r="R18" s="147"/>
      <c r="S18" s="151"/>
      <c r="T18" s="151"/>
      <c r="U18" s="143"/>
      <c r="V18" s="143"/>
      <c r="W18" s="151"/>
      <c r="X18" s="143"/>
      <c r="Y18" s="151"/>
      <c r="Z18" s="151"/>
      <c r="AA18" s="151"/>
      <c r="AB18" s="143"/>
      <c r="AC18" s="143"/>
      <c r="AD18" s="143"/>
      <c r="AE18" s="143"/>
      <c r="AF18" s="143"/>
      <c r="AG18" s="143"/>
      <c r="AH18" s="143"/>
    </row>
    <row r="19" spans="1:34" s="21" customFormat="1" ht="14.1" customHeight="1" x14ac:dyDescent="0.25">
      <c r="A19" s="138" t="s">
        <v>174</v>
      </c>
      <c r="B19" s="157">
        <v>3.6364572605561278</v>
      </c>
      <c r="C19" s="157">
        <v>3.635849056603774</v>
      </c>
      <c r="D19" s="157">
        <v>3.6309401709401707</v>
      </c>
      <c r="E19" s="157">
        <v>3.6471497252747254</v>
      </c>
      <c r="F19" s="157">
        <v>3.6811619113097285</v>
      </c>
      <c r="G19" s="157">
        <v>2.9675314340283308</v>
      </c>
      <c r="H19" s="157">
        <v>2.5639354438237119</v>
      </c>
      <c r="I19" s="157">
        <v>2.7426319936958237</v>
      </c>
      <c r="J19" s="157">
        <v>3.2677748518762346</v>
      </c>
      <c r="K19" s="157">
        <v>3.4662320294215982</v>
      </c>
      <c r="L19" s="157">
        <v>3.5572969329288848</v>
      </c>
      <c r="M19" s="157">
        <v>3.4786482851378611</v>
      </c>
      <c r="N19" s="157">
        <v>3.4962825278810405</v>
      </c>
      <c r="O19" s="157">
        <v>3.5724736304865599</v>
      </c>
      <c r="P19" s="157">
        <v>3.4232365145228218</v>
      </c>
      <c r="Q19" s="157">
        <v>3.4746559248069828</v>
      </c>
      <c r="R19" s="157">
        <v>3.2720156555772992</v>
      </c>
      <c r="S19" s="157">
        <v>3.3110307414104883</v>
      </c>
      <c r="T19" s="157">
        <v>3.7933682373472957</v>
      </c>
      <c r="U19" s="157">
        <v>3.8284313725490193</v>
      </c>
      <c r="V19" s="157">
        <v>3.5033613445378151</v>
      </c>
      <c r="W19" s="157">
        <v>3.5817872340425532</v>
      </c>
      <c r="X19" s="157">
        <v>3.4421017402945115</v>
      </c>
      <c r="Y19" s="157">
        <v>3.5010114632501685</v>
      </c>
      <c r="Z19" s="157">
        <v>3.2090732967387798</v>
      </c>
      <c r="AA19" s="157">
        <v>3.7815458770872779</v>
      </c>
      <c r="AB19" s="157">
        <v>3.8291500778951009</v>
      </c>
      <c r="AC19" s="157">
        <v>3.8849281882678666</v>
      </c>
      <c r="AD19" s="157">
        <v>3.9735087719298248</v>
      </c>
      <c r="AE19" s="157">
        <v>3.6272864574593044</v>
      </c>
      <c r="AF19" s="157">
        <v>3.2585310367240816</v>
      </c>
      <c r="AG19" s="157">
        <v>3.5649175916582574</v>
      </c>
      <c r="AH19" s="157">
        <v>3.4599135063206923</v>
      </c>
    </row>
    <row r="20" spans="1:34" s="21" customFormat="1" ht="14.1" customHeight="1" x14ac:dyDescent="0.25">
      <c r="A20" s="158" t="s">
        <v>325</v>
      </c>
      <c r="B20" s="157">
        <v>0.36354273944387216</v>
      </c>
      <c r="C20" s="157">
        <v>0.364150943396226</v>
      </c>
      <c r="D20" s="157">
        <v>0.36905982905982926</v>
      </c>
      <c r="E20" s="157">
        <v>0.35285027472527464</v>
      </c>
      <c r="F20" s="157">
        <v>0.31883808869027153</v>
      </c>
      <c r="G20" s="157">
        <v>1.0324685659716692</v>
      </c>
      <c r="H20" s="157">
        <v>1.4360645561762881</v>
      </c>
      <c r="I20" s="157">
        <v>1.2573680063041763</v>
      </c>
      <c r="J20" s="157">
        <v>0.73222514812376538</v>
      </c>
      <c r="K20" s="157">
        <v>0.53376797057840175</v>
      </c>
      <c r="L20" s="157">
        <v>0.44270306707111517</v>
      </c>
      <c r="M20" s="157">
        <v>0.52135171486213894</v>
      </c>
      <c r="N20" s="157">
        <v>0.50371747211895945</v>
      </c>
      <c r="O20" s="157">
        <v>0.42752636951344014</v>
      </c>
      <c r="P20" s="157">
        <v>0.57676348547717815</v>
      </c>
      <c r="Q20" s="157">
        <v>0.52534407519301718</v>
      </c>
      <c r="R20" s="157">
        <v>0.72798434442270077</v>
      </c>
      <c r="S20" s="157">
        <v>0.68896925858951175</v>
      </c>
      <c r="T20" s="157">
        <v>0.20663176265270433</v>
      </c>
      <c r="U20" s="157">
        <v>0.17156862745098067</v>
      </c>
      <c r="V20" s="157">
        <v>0.49663865546218489</v>
      </c>
      <c r="W20" s="157">
        <v>0.41821276595744683</v>
      </c>
      <c r="X20" s="157">
        <v>0.55789825970548845</v>
      </c>
      <c r="Y20" s="157">
        <v>0.49898853674983146</v>
      </c>
      <c r="Z20" s="151">
        <v>0.79092670326122017</v>
      </c>
      <c r="AA20" s="151">
        <v>0.21845412291272215</v>
      </c>
      <c r="AB20" s="151">
        <v>0.17084992210489913</v>
      </c>
      <c r="AC20" s="151">
        <v>0.11507181173213343</v>
      </c>
      <c r="AD20" s="151">
        <v>2.6491228070175232E-2</v>
      </c>
      <c r="AE20" s="151">
        <v>0.37271354254069555</v>
      </c>
      <c r="AF20" s="151">
        <v>0.74146896327591838</v>
      </c>
      <c r="AG20" s="151">
        <v>0.43508240834174261</v>
      </c>
      <c r="AH20" s="151">
        <v>0.54008649367930772</v>
      </c>
    </row>
    <row r="21" spans="1:34" s="21" customFormat="1" ht="14.1" customHeight="1" x14ac:dyDescent="0.25">
      <c r="A21" s="158" t="s">
        <v>326</v>
      </c>
      <c r="B21" s="157">
        <v>2.4610367318915212</v>
      </c>
      <c r="C21" s="157">
        <v>2.4943396226415104</v>
      </c>
      <c r="D21" s="157">
        <v>2.4777777777777779</v>
      </c>
      <c r="E21" s="157">
        <v>2.5652472527472527</v>
      </c>
      <c r="F21" s="157">
        <v>2.5928154004812649</v>
      </c>
      <c r="G21" s="157">
        <v>1.3187967531434031</v>
      </c>
      <c r="H21" s="157">
        <v>0.5628491620111733</v>
      </c>
      <c r="I21" s="157">
        <v>0.98770685579196238</v>
      </c>
      <c r="J21" s="157">
        <v>1.8331138907175779</v>
      </c>
      <c r="K21" s="157">
        <v>2.1546305583416916</v>
      </c>
      <c r="L21" s="157">
        <v>2.2433434445567917</v>
      </c>
      <c r="M21" s="157">
        <v>2.2471418964357763</v>
      </c>
      <c r="N21" s="157">
        <v>2.3234200743494422</v>
      </c>
      <c r="O21" s="157">
        <v>2.4076216400136095</v>
      </c>
      <c r="P21" s="157">
        <v>2.0395020746887971</v>
      </c>
      <c r="Q21" s="157">
        <v>2.2071164820409539</v>
      </c>
      <c r="R21" s="157">
        <v>1.78163731245923</v>
      </c>
      <c r="S21" s="157">
        <v>1.8679927667269443</v>
      </c>
      <c r="T21" s="157">
        <v>2.7650959860383955</v>
      </c>
      <c r="U21" s="157">
        <v>2.771008403361344</v>
      </c>
      <c r="V21" s="157">
        <v>2.1969747899159664</v>
      </c>
      <c r="W21" s="157">
        <v>2.4726808510638296</v>
      </c>
      <c r="X21" s="157">
        <v>2.2123493975903616</v>
      </c>
      <c r="Y21" s="157">
        <v>2.2732636547538769</v>
      </c>
      <c r="Z21" s="151">
        <v>1.6278656764610915</v>
      </c>
      <c r="AA21" s="151">
        <v>2.6030297813737295</v>
      </c>
      <c r="AB21" s="151">
        <v>2.6910160983209273</v>
      </c>
      <c r="AC21" s="151">
        <v>2.6601488146738195</v>
      </c>
      <c r="AD21" s="151">
        <v>2.9126315789473689</v>
      </c>
      <c r="AE21" s="151">
        <v>2.3629803658331925</v>
      </c>
      <c r="AF21" s="151">
        <v>1.7591810204744878</v>
      </c>
      <c r="AG21" s="151">
        <v>2.2529431550622263</v>
      </c>
      <c r="AH21" s="151">
        <v>2.0891550232867599</v>
      </c>
    </row>
    <row r="22" spans="1:34" s="21" customFormat="1" ht="14.1" customHeight="1" x14ac:dyDescent="0.25">
      <c r="A22" s="138" t="s">
        <v>178</v>
      </c>
      <c r="B22" s="157">
        <v>0</v>
      </c>
      <c r="C22" s="157">
        <v>0</v>
      </c>
      <c r="D22" s="157">
        <v>0</v>
      </c>
      <c r="E22" s="157">
        <v>0</v>
      </c>
      <c r="F22" s="157">
        <v>0</v>
      </c>
      <c r="G22" s="157">
        <v>0.33089288556422092</v>
      </c>
      <c r="H22" s="157">
        <v>0.69646182495344511</v>
      </c>
      <c r="I22" s="157">
        <v>0.47501970055161546</v>
      </c>
      <c r="J22" s="157">
        <v>0.11043449637919683</v>
      </c>
      <c r="K22" s="157">
        <v>1.2871949180875964E-2</v>
      </c>
      <c r="L22" s="157">
        <v>1.4829794405123021E-2</v>
      </c>
      <c r="M22" s="157">
        <v>1.2945527908540689E-2</v>
      </c>
      <c r="N22" s="157">
        <v>1.4869888475836432E-2</v>
      </c>
      <c r="O22" s="157">
        <v>9.3569241238516503E-3</v>
      </c>
      <c r="P22" s="157">
        <v>1.0954356846473029E-2</v>
      </c>
      <c r="Q22" s="157">
        <v>1.292379993286338E-2</v>
      </c>
      <c r="R22" s="157">
        <v>0.104044357469015</v>
      </c>
      <c r="S22" s="157">
        <v>1.4466546112115734E-2</v>
      </c>
      <c r="T22" s="157">
        <v>0</v>
      </c>
      <c r="U22" s="157">
        <v>0</v>
      </c>
      <c r="V22" s="157">
        <v>1.6638655462184872E-2</v>
      </c>
      <c r="W22" s="157">
        <v>1.497872340425532E-2</v>
      </c>
      <c r="X22" s="157">
        <v>1.1044176706827308E-2</v>
      </c>
      <c r="Y22" s="157">
        <v>1.2980445043830075E-2</v>
      </c>
      <c r="Z22" s="151">
        <v>1.2431385211494997E-2</v>
      </c>
      <c r="AA22" s="151">
        <v>1.3255293510070581E-2</v>
      </c>
      <c r="AB22" s="151">
        <v>1.5232819802665743E-2</v>
      </c>
      <c r="AC22" s="151">
        <v>1.7130991521024399E-2</v>
      </c>
      <c r="AD22" s="151">
        <v>1.5438596491228071E-2</v>
      </c>
      <c r="AE22" s="151">
        <v>1.2921631146165465E-2</v>
      </c>
      <c r="AF22" s="151">
        <v>0</v>
      </c>
      <c r="AG22" s="151">
        <v>0</v>
      </c>
      <c r="AH22" s="151">
        <v>0</v>
      </c>
    </row>
    <row r="23" spans="1:34" s="21" customFormat="1" ht="14.1" customHeight="1" x14ac:dyDescent="0.25">
      <c r="A23" s="138" t="s">
        <v>147</v>
      </c>
      <c r="B23" s="157">
        <v>0.16426364572605562</v>
      </c>
      <c r="C23" s="157">
        <v>0.15660377358490568</v>
      </c>
      <c r="D23" s="157">
        <v>0.10717948717948717</v>
      </c>
      <c r="E23" s="157">
        <v>0.11521291208791208</v>
      </c>
      <c r="F23" s="157">
        <v>0.11344104503265726</v>
      </c>
      <c r="G23" s="157">
        <v>7.1780996339328343E-2</v>
      </c>
      <c r="H23" s="157">
        <v>8.1936685288640593E-2</v>
      </c>
      <c r="I23" s="157">
        <v>8.3215130023640657E-2</v>
      </c>
      <c r="J23" s="157">
        <v>0.21905859117840684</v>
      </c>
      <c r="K23" s="157">
        <v>9.5620193915078561E-2</v>
      </c>
      <c r="L23" s="157">
        <v>9.4539939332659251E-2</v>
      </c>
      <c r="M23" s="157">
        <v>9.9865501008742447E-2</v>
      </c>
      <c r="N23" s="157">
        <v>8.9219330855018597E-2</v>
      </c>
      <c r="O23" s="157">
        <v>0.11976862878530112</v>
      </c>
      <c r="P23" s="157">
        <v>0.11684647302904563</v>
      </c>
      <c r="Q23" s="157">
        <v>0.1200067136623028</v>
      </c>
      <c r="R23" s="157">
        <v>0.104044357469015</v>
      </c>
      <c r="S23" s="157">
        <v>6.6907775768535266E-2</v>
      </c>
      <c r="T23" s="157">
        <v>0.13630017452006982</v>
      </c>
      <c r="U23" s="157">
        <v>0.16561624649859943</v>
      </c>
      <c r="V23" s="157">
        <v>7.2100840336134453E-2</v>
      </c>
      <c r="W23" s="157">
        <v>0.10859574468085105</v>
      </c>
      <c r="X23" s="157">
        <v>0.10676037483266398</v>
      </c>
      <c r="Y23" s="157">
        <v>0.11682400539447066</v>
      </c>
      <c r="Z23" s="151">
        <v>0.12076202776880852</v>
      </c>
      <c r="AA23" s="151">
        <v>9.2787054570494049E-2</v>
      </c>
      <c r="AB23" s="151">
        <v>7.045179158732906E-2</v>
      </c>
      <c r="AC23" s="151">
        <v>8.7558401107458037E-2</v>
      </c>
      <c r="AD23" s="151">
        <v>7.9122807017543859E-2</v>
      </c>
      <c r="AE23" s="151">
        <v>7.5683839570397704E-2</v>
      </c>
      <c r="AF23" s="151">
        <v>6.9710757231069231E-2</v>
      </c>
      <c r="AG23" s="151">
        <v>2.2199798183652877E-2</v>
      </c>
      <c r="AH23" s="151">
        <v>1.8296739853626082E-2</v>
      </c>
    </row>
    <row r="24" spans="1:34" s="21" customFormat="1" ht="14.1" customHeight="1" x14ac:dyDescent="0.25">
      <c r="A24" s="138" t="s">
        <v>151</v>
      </c>
      <c r="B24" s="157">
        <v>0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v>0</v>
      </c>
    </row>
    <row r="25" spans="1:34" s="21" customFormat="1" ht="14.1" customHeight="1" x14ac:dyDescent="0.25">
      <c r="A25" s="138" t="s">
        <v>179</v>
      </c>
      <c r="B25" s="157">
        <v>0.18314452454514246</v>
      </c>
      <c r="C25" s="157">
        <v>0.16415094339622643</v>
      </c>
      <c r="D25" s="157">
        <v>0.13538461538461538</v>
      </c>
      <c r="E25" s="157">
        <v>0.14165521978021978</v>
      </c>
      <c r="F25" s="157">
        <v>0.13801993812306634</v>
      </c>
      <c r="G25" s="157">
        <v>8.2285532388986143E-2</v>
      </c>
      <c r="H25" s="157">
        <v>9.7299813780260702E-2</v>
      </c>
      <c r="I25" s="157">
        <v>8.494877856579984E-2</v>
      </c>
      <c r="J25" s="157">
        <v>0.1231073074391047</v>
      </c>
      <c r="K25" s="157">
        <v>0.13975259110665331</v>
      </c>
      <c r="L25" s="157">
        <v>0.16127401415571282</v>
      </c>
      <c r="M25" s="157">
        <v>0.10911230665770007</v>
      </c>
      <c r="N25" s="157">
        <v>0.11152416356877323</v>
      </c>
      <c r="O25" s="157">
        <v>0.11041170466144946</v>
      </c>
      <c r="P25" s="157">
        <v>0.11867219917012448</v>
      </c>
      <c r="Q25" s="157">
        <v>0.1163141993957704</v>
      </c>
      <c r="R25" s="157">
        <v>0.12557077625570776</v>
      </c>
      <c r="S25" s="157">
        <v>0.17540687160940327</v>
      </c>
      <c r="T25" s="157">
        <v>0.12670157068062829</v>
      </c>
      <c r="U25" s="157">
        <v>0.14443277310924371</v>
      </c>
      <c r="V25" s="157">
        <v>0.18487394957983191</v>
      </c>
      <c r="W25" s="157">
        <v>7.6765957446808503E-2</v>
      </c>
      <c r="X25" s="157">
        <v>9.2034805890227583E-2</v>
      </c>
      <c r="Y25" s="157">
        <v>0.1038435603506406</v>
      </c>
      <c r="Z25" s="151">
        <v>0.13496932515337423</v>
      </c>
      <c r="AA25" s="151">
        <v>0.17231881563091755</v>
      </c>
      <c r="AB25" s="151">
        <v>0.1770815302059893</v>
      </c>
      <c r="AC25" s="151">
        <v>0.20937878525696488</v>
      </c>
      <c r="AD25" s="151">
        <v>0.18719298245614036</v>
      </c>
      <c r="AE25" s="151">
        <v>0.16798120490015103</v>
      </c>
      <c r="AF25" s="151">
        <v>0.15908352291192721</v>
      </c>
      <c r="AG25" s="151">
        <v>0.21274806592667339</v>
      </c>
      <c r="AH25" s="151">
        <v>0.21224218230206254</v>
      </c>
    </row>
    <row r="26" spans="1:34" s="21" customFormat="1" ht="14.1" customHeight="1" x14ac:dyDescent="0.25">
      <c r="A26" s="144" t="s">
        <v>290</v>
      </c>
      <c r="B26" s="157">
        <v>2.8084449021627194</v>
      </c>
      <c r="C26" s="157">
        <v>2.8150943396226422</v>
      </c>
      <c r="D26" s="157">
        <v>2.7203418803418806</v>
      </c>
      <c r="E26" s="157">
        <v>2.8221153846153846</v>
      </c>
      <c r="F26" s="157">
        <v>2.8442763836369882</v>
      </c>
      <c r="G26" s="157">
        <v>1.8037561674359384</v>
      </c>
      <c r="H26" s="157">
        <v>1.4385474860335197</v>
      </c>
      <c r="I26" s="157">
        <v>1.6308904649330183</v>
      </c>
      <c r="J26" s="157">
        <v>2.285714285714286</v>
      </c>
      <c r="K26" s="157">
        <v>2.4028752925442993</v>
      </c>
      <c r="L26" s="157">
        <v>2.513987192450287</v>
      </c>
      <c r="M26" s="157">
        <v>2.4690652320107596</v>
      </c>
      <c r="N26" s="157">
        <v>2.5390334572490705</v>
      </c>
      <c r="O26" s="157">
        <v>2.647158897584212</v>
      </c>
      <c r="P26" s="157">
        <v>2.2859751037344402</v>
      </c>
      <c r="Q26" s="157">
        <v>2.4563611950318904</v>
      </c>
      <c r="R26" s="157">
        <v>2.1152968036529676</v>
      </c>
      <c r="S26" s="157">
        <v>2.1247739602169982</v>
      </c>
      <c r="T26" s="157">
        <v>3.0280977312390935</v>
      </c>
      <c r="U26" s="157">
        <v>3.0810574229691872</v>
      </c>
      <c r="V26" s="157">
        <v>2.4705882352941173</v>
      </c>
      <c r="W26" s="157">
        <v>2.6730212765957444</v>
      </c>
      <c r="X26" s="157">
        <v>2.4221887550200805</v>
      </c>
      <c r="Y26" s="157">
        <v>2.5069116655428179</v>
      </c>
      <c r="Z26" s="151">
        <v>1.8960284145947695</v>
      </c>
      <c r="AA26" s="151">
        <v>2.8813909450852115</v>
      </c>
      <c r="AB26" s="151">
        <v>2.9537822399169116</v>
      </c>
      <c r="AC26" s="151">
        <v>2.9742169925592665</v>
      </c>
      <c r="AD26" s="151">
        <v>3.1943859649122812</v>
      </c>
      <c r="AE26" s="151">
        <v>2.619567041449907</v>
      </c>
      <c r="AF26" s="151">
        <v>1.9879753006174843</v>
      </c>
      <c r="AG26" s="151">
        <v>2.4878910191725527</v>
      </c>
      <c r="AH26" s="151">
        <v>2.3196939454424488</v>
      </c>
    </row>
    <row r="27" spans="1:34" s="21" customFormat="1" ht="13.5" customHeight="1" x14ac:dyDescent="0.25">
      <c r="A27" s="138" t="s">
        <v>175</v>
      </c>
      <c r="B27" s="157">
        <v>1.074322004806042</v>
      </c>
      <c r="C27" s="157">
        <v>1.0547169811320753</v>
      </c>
      <c r="D27" s="157">
        <v>1.083076923076923</v>
      </c>
      <c r="E27" s="157">
        <v>1.0652472527472527</v>
      </c>
      <c r="F27" s="157">
        <v>1.062564455139223</v>
      </c>
      <c r="G27" s="157">
        <v>0.74056979150087543</v>
      </c>
      <c r="H27" s="157">
        <v>0.62988826815642462</v>
      </c>
      <c r="I27" s="157">
        <v>0.68825847123719475</v>
      </c>
      <c r="J27" s="157">
        <v>0.82192231731402243</v>
      </c>
      <c r="K27" s="157">
        <v>0.98562353727850227</v>
      </c>
      <c r="L27" s="157">
        <v>1.0251095382541286</v>
      </c>
      <c r="M27" s="157">
        <v>1.0226967047747142</v>
      </c>
      <c r="N27" s="157">
        <v>1.0483271375464684</v>
      </c>
      <c r="O27" s="157">
        <v>1.0629465804695473</v>
      </c>
      <c r="P27" s="157">
        <v>0.97128630705394192</v>
      </c>
      <c r="Q27" s="157">
        <v>1.0043638804968111</v>
      </c>
      <c r="R27" s="157">
        <v>0.92384213959556438</v>
      </c>
      <c r="S27" s="157">
        <v>0.94213381555153708</v>
      </c>
      <c r="T27" s="157">
        <v>1.1710296684118673</v>
      </c>
      <c r="U27" s="157">
        <v>1.1747198879551821</v>
      </c>
      <c r="V27" s="157">
        <v>1.0168067226890756</v>
      </c>
      <c r="W27" s="157">
        <v>1.0503829787234045</v>
      </c>
      <c r="X27" s="157">
        <v>0.98661311914323968</v>
      </c>
      <c r="Y27" s="157">
        <v>1.0384356035064057</v>
      </c>
      <c r="Z27" s="151">
        <v>0.86664514045850827</v>
      </c>
      <c r="AA27" s="151">
        <v>1.0547426407299019</v>
      </c>
      <c r="AB27" s="151">
        <v>1.0891466158906005</v>
      </c>
      <c r="AC27" s="151">
        <v>1.0583145872988406</v>
      </c>
      <c r="AD27" s="151">
        <v>1.103859649122807</v>
      </c>
      <c r="AE27" s="151">
        <v>1.0226548078536666</v>
      </c>
      <c r="AF27" s="151">
        <v>0.88300292492687693</v>
      </c>
      <c r="AG27" s="151">
        <v>0.98419105280861086</v>
      </c>
      <c r="AH27" s="151">
        <v>0.97704590818363279</v>
      </c>
    </row>
    <row r="28" spans="1:34" s="21" customFormat="1" ht="12.75" customHeight="1" x14ac:dyDescent="0.25">
      <c r="A28" s="138" t="s">
        <v>176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</row>
    <row r="29" spans="1:34" s="21" customFormat="1" ht="14.1" customHeight="1" x14ac:dyDescent="0.25">
      <c r="A29" s="138" t="s">
        <v>177</v>
      </c>
      <c r="B29" s="157">
        <v>0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>
        <v>0</v>
      </c>
      <c r="AF29" s="151">
        <v>0</v>
      </c>
      <c r="AG29" s="151">
        <v>0</v>
      </c>
      <c r="AH29" s="151">
        <v>0</v>
      </c>
    </row>
    <row r="30" spans="1:34" s="21" customFormat="1" ht="14.1" customHeight="1" thickBot="1" x14ac:dyDescent="0.3">
      <c r="A30" s="159" t="s">
        <v>327</v>
      </c>
      <c r="B30" s="160">
        <v>1.074322004806042</v>
      </c>
      <c r="C30" s="160">
        <v>1.0547169811320753</v>
      </c>
      <c r="D30" s="160">
        <v>1.083076923076923</v>
      </c>
      <c r="E30" s="160">
        <v>1.0652472527472527</v>
      </c>
      <c r="F30" s="160">
        <v>1.062564455139223</v>
      </c>
      <c r="G30" s="160">
        <v>0.74056979150087543</v>
      </c>
      <c r="H30" s="160">
        <v>0.62988826815642462</v>
      </c>
      <c r="I30" s="160">
        <v>0.68825847123719475</v>
      </c>
      <c r="J30" s="160">
        <v>0.82192231731402243</v>
      </c>
      <c r="K30" s="160">
        <v>0.98562353727850227</v>
      </c>
      <c r="L30" s="160">
        <v>1.0251095382541286</v>
      </c>
      <c r="M30" s="160">
        <v>1.0226967047747142</v>
      </c>
      <c r="N30" s="160">
        <v>1.0483271375464684</v>
      </c>
      <c r="O30" s="160">
        <v>1.0629465804695473</v>
      </c>
      <c r="P30" s="160">
        <v>0.97128630705394192</v>
      </c>
      <c r="Q30" s="160">
        <v>1.0043638804968111</v>
      </c>
      <c r="R30" s="160">
        <v>0.92384213959556438</v>
      </c>
      <c r="S30" s="160">
        <v>0.94213381555153708</v>
      </c>
      <c r="T30" s="160">
        <v>1.1710296684118673</v>
      </c>
      <c r="U30" s="160">
        <v>1.1747198879551821</v>
      </c>
      <c r="V30" s="160">
        <v>1.0168067226890756</v>
      </c>
      <c r="W30" s="160">
        <v>1.0503829787234045</v>
      </c>
      <c r="X30" s="160">
        <v>0.98661311914323968</v>
      </c>
      <c r="Y30" s="160">
        <v>1.0384356035064057</v>
      </c>
      <c r="Z30" s="161">
        <v>0.86664514045850827</v>
      </c>
      <c r="AA30" s="161">
        <v>1.0547426407299019</v>
      </c>
      <c r="AB30" s="161">
        <v>1.0891466158906005</v>
      </c>
      <c r="AC30" s="161">
        <v>1.0583145872988406</v>
      </c>
      <c r="AD30" s="161">
        <v>1.103859649122807</v>
      </c>
      <c r="AE30" s="161">
        <v>1.0226548078536666</v>
      </c>
      <c r="AF30" s="161">
        <v>0.88300292492687693</v>
      </c>
      <c r="AG30" s="161">
        <v>0.98419105280861086</v>
      </c>
      <c r="AH30" s="161">
        <v>0.97704590818363279</v>
      </c>
    </row>
    <row r="31" spans="1:34" s="21" customFormat="1" ht="19.5" customHeight="1" x14ac:dyDescent="0.25">
      <c r="A31" s="139" t="s">
        <v>475</v>
      </c>
      <c r="B31" s="28"/>
      <c r="C31" s="28"/>
      <c r="D31" s="24"/>
      <c r="E31" s="24"/>
      <c r="F31" s="24"/>
      <c r="G31" s="24"/>
      <c r="H31" s="24"/>
      <c r="I31" s="24"/>
      <c r="J31" s="162"/>
      <c r="K31" s="162"/>
      <c r="L31" s="162"/>
      <c r="M31" s="162"/>
      <c r="N31" s="162"/>
      <c r="O31" s="162"/>
      <c r="P31" s="162"/>
      <c r="Q31" s="24"/>
      <c r="R31" s="24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</row>
    <row r="32" spans="1:34" s="21" customFormat="1" ht="14.1" customHeight="1" x14ac:dyDescent="0.25">
      <c r="A32" s="17"/>
      <c r="B32" s="17"/>
      <c r="C32" s="18"/>
      <c r="D32" s="23"/>
      <c r="E32" s="23"/>
      <c r="F32" s="23"/>
      <c r="G32" s="23"/>
      <c r="H32" s="23"/>
      <c r="I32" s="23"/>
      <c r="J32" s="20"/>
      <c r="K32" s="163"/>
      <c r="L32" s="163"/>
      <c r="M32" s="163"/>
      <c r="N32" s="163"/>
      <c r="O32" s="163"/>
      <c r="P32" s="163"/>
      <c r="Q32" s="163"/>
      <c r="R32" s="163"/>
      <c r="S32" s="22"/>
      <c r="T32" s="22"/>
      <c r="U32" s="22"/>
      <c r="V32" s="22"/>
      <c r="W32" s="22"/>
      <c r="X32" s="22"/>
    </row>
    <row r="33" spans="1:24" s="21" customFormat="1" ht="14.1" customHeight="1" x14ac:dyDescent="0.25">
      <c r="A33" s="17"/>
      <c r="B33" s="17"/>
      <c r="C33" s="18"/>
      <c r="D33" s="23"/>
      <c r="E33" s="23"/>
      <c r="F33" s="23"/>
      <c r="G33" s="23"/>
      <c r="H33" s="23"/>
      <c r="I33" s="23"/>
      <c r="J33" s="20"/>
      <c r="K33" s="163"/>
      <c r="L33" s="163"/>
      <c r="M33" s="163"/>
      <c r="N33" s="163"/>
      <c r="O33" s="163"/>
      <c r="P33" s="163"/>
      <c r="Q33" s="163"/>
      <c r="R33" s="163"/>
      <c r="S33" s="22"/>
      <c r="T33" s="22"/>
      <c r="U33" s="22"/>
      <c r="V33" s="22"/>
      <c r="W33" s="22"/>
      <c r="X33" s="22"/>
    </row>
    <row r="34" spans="1:24" ht="15" x14ac:dyDescent="0.25">
      <c r="A34" s="17"/>
      <c r="B34" s="17"/>
      <c r="C34" s="18"/>
      <c r="J34" s="164"/>
      <c r="K34" s="165"/>
      <c r="L34" s="165"/>
      <c r="M34" s="165"/>
      <c r="N34" s="165"/>
      <c r="O34" s="165"/>
      <c r="P34" s="165"/>
      <c r="Q34" s="165"/>
      <c r="R34" s="165"/>
      <c r="S34" s="166"/>
      <c r="T34" s="166"/>
      <c r="U34" s="166"/>
      <c r="V34" s="166"/>
      <c r="W34" s="166"/>
      <c r="X34" s="166"/>
    </row>
    <row r="35" spans="1:24" ht="15" x14ac:dyDescent="0.25">
      <c r="A35" s="17"/>
      <c r="B35" s="17"/>
      <c r="C35" s="18"/>
      <c r="J35" s="164"/>
      <c r="K35" s="165"/>
      <c r="L35" s="165"/>
      <c r="M35" s="165"/>
      <c r="N35" s="165"/>
      <c r="O35" s="165"/>
      <c r="P35" s="165"/>
      <c r="Q35" s="165"/>
      <c r="R35" s="165"/>
      <c r="S35" s="166"/>
      <c r="T35" s="166"/>
      <c r="U35" s="166"/>
      <c r="V35" s="166"/>
      <c r="W35" s="166"/>
      <c r="X35" s="166"/>
    </row>
    <row r="36" spans="1:24" s="21" customFormat="1" ht="14.1" customHeight="1" x14ac:dyDescent="0.25">
      <c r="A36" s="17"/>
      <c r="B36" s="17"/>
      <c r="D36" s="23"/>
      <c r="E36" s="23"/>
      <c r="F36" s="23"/>
      <c r="G36" s="23"/>
      <c r="H36" s="23"/>
      <c r="I36" s="23"/>
      <c r="J36" s="20"/>
      <c r="K36" s="163"/>
      <c r="L36" s="163"/>
      <c r="M36" s="163"/>
      <c r="N36" s="163"/>
      <c r="O36" s="163"/>
      <c r="P36" s="163"/>
      <c r="Q36" s="163"/>
      <c r="R36" s="163"/>
      <c r="S36" s="22"/>
      <c r="T36" s="22"/>
      <c r="U36" s="22"/>
      <c r="V36" s="22"/>
      <c r="W36" s="22"/>
      <c r="X36" s="22"/>
    </row>
    <row r="37" spans="1:24" s="21" customFormat="1" ht="14.1" customHeight="1" x14ac:dyDescent="0.25">
      <c r="A37" s="17"/>
      <c r="B37" s="17"/>
      <c r="D37" s="23"/>
      <c r="E37" s="23"/>
      <c r="F37" s="23"/>
      <c r="G37" s="23"/>
      <c r="H37" s="23"/>
      <c r="I37" s="23"/>
      <c r="J37" s="20"/>
      <c r="K37" s="163"/>
      <c r="L37" s="163"/>
      <c r="M37" s="163"/>
      <c r="N37" s="163"/>
      <c r="O37" s="163"/>
      <c r="P37" s="163"/>
      <c r="Q37" s="163"/>
      <c r="R37" s="163"/>
      <c r="S37" s="22"/>
      <c r="T37" s="22"/>
      <c r="U37" s="22"/>
      <c r="V37" s="22"/>
      <c r="W37" s="22"/>
      <c r="X37" s="22"/>
    </row>
    <row r="38" spans="1:24" s="17" customFormat="1" ht="14.1" customHeight="1" x14ac:dyDescent="0.25">
      <c r="C38" s="18"/>
      <c r="D38" s="18"/>
      <c r="E38" s="18"/>
      <c r="F38" s="18"/>
      <c r="G38" s="18"/>
      <c r="H38" s="18"/>
      <c r="I38" s="18"/>
      <c r="J38" s="19"/>
      <c r="K38" s="167"/>
      <c r="L38" s="167"/>
      <c r="M38" s="167"/>
      <c r="N38" s="167"/>
      <c r="O38" s="167"/>
      <c r="P38" s="167"/>
      <c r="Q38" s="167"/>
      <c r="R38" s="167"/>
      <c r="S38" s="168"/>
      <c r="T38" s="168"/>
      <c r="U38" s="168"/>
      <c r="V38" s="168"/>
      <c r="W38" s="168"/>
      <c r="X38" s="168"/>
    </row>
    <row r="39" spans="1:24" s="17" customFormat="1" ht="14.1" customHeight="1" x14ac:dyDescent="0.25">
      <c r="B39" s="17" t="s">
        <v>328</v>
      </c>
      <c r="C39" s="18"/>
      <c r="D39" s="18"/>
      <c r="E39" s="18"/>
      <c r="F39" s="18"/>
      <c r="G39" s="18"/>
      <c r="H39" s="18"/>
      <c r="I39" s="18"/>
      <c r="J39" s="19"/>
      <c r="K39" s="167"/>
      <c r="L39" s="167"/>
      <c r="M39" s="167"/>
      <c r="N39" s="167"/>
      <c r="O39" s="167"/>
      <c r="P39" s="167"/>
      <c r="Q39" s="167"/>
      <c r="R39" s="167"/>
      <c r="S39" s="168"/>
      <c r="T39" s="168"/>
      <c r="U39" s="168"/>
      <c r="V39" s="168"/>
      <c r="W39" s="168"/>
      <c r="X39" s="168"/>
    </row>
    <row r="40" spans="1:24" s="17" customFormat="1" ht="14.1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24" s="17" customFormat="1" ht="15" x14ac:dyDescent="0.2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24" s="17" customFormat="1" ht="15" x14ac:dyDescent="0.25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24" s="17" customFormat="1" ht="15" x14ac:dyDescent="0.25">
      <c r="A43" s="16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24" s="17" customFormat="1" ht="15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24" s="17" customFormat="1" ht="15" x14ac:dyDescent="0.25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24" s="17" customFormat="1" ht="15" x14ac:dyDescent="0.25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24" s="17" customFormat="1" ht="15" x14ac:dyDescent="0.25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24" s="17" customFormat="1" ht="15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s="17" customFormat="1" ht="15" x14ac:dyDescent="0.25">
      <c r="A49" s="169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s="17" customFormat="1" ht="15" x14ac:dyDescent="0.2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s="17" customFormat="1" ht="15" x14ac:dyDescent="0.2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s="17" customFormat="1" ht="14.25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s="17" customFormat="1" ht="14.1" customHeight="1" x14ac:dyDescent="0.2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s="17" customFormat="1" ht="15" x14ac:dyDescent="0.25">
      <c r="A54" s="16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s="17" customFormat="1" ht="15" x14ac:dyDescent="0.2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s="17" customFormat="1" ht="15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s="17" customFormat="1" ht="15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s="17" customFormat="1" ht="15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s="17" customFormat="1" ht="14.1" customHeight="1" x14ac:dyDescent="0.2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s="17" customFormat="1" ht="15" x14ac:dyDescent="0.2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s="17" customFormat="1" ht="15" x14ac:dyDescent="0.2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s="17" customFormat="1" ht="15" x14ac:dyDescent="0.25">
      <c r="A62" s="169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s="17" customFormat="1" ht="15" x14ac:dyDescent="0.25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s="17" customFormat="1" ht="14.1" customHeight="1" x14ac:dyDescent="0.25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s="17" customFormat="1" ht="15" x14ac:dyDescent="0.25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s="17" customFormat="1" ht="17.25" x14ac:dyDescent="0.25">
      <c r="A66" s="17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s="17" customFormat="1" ht="15" x14ac:dyDescent="0.25">
      <c r="A67" s="17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s="17" customFormat="1" ht="15" x14ac:dyDescent="0.25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s="17" customFormat="1" ht="15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s="17" customFormat="1" ht="15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s="17" customFormat="1" ht="15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s="17" customFormat="1" ht="17.25" x14ac:dyDescent="0.25">
      <c r="A72" s="172"/>
      <c r="B72" s="15"/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s="17" customFormat="1" ht="15" x14ac:dyDescent="0.25">
      <c r="A73" s="173"/>
      <c r="B73" s="15"/>
      <c r="C73" s="16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s="17" customFormat="1" ht="15" x14ac:dyDescent="0.25">
      <c r="A74" s="15"/>
      <c r="B74" s="15"/>
      <c r="C74" s="1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s="17" customFormat="1" ht="15" x14ac:dyDescent="0.25">
      <c r="A75" s="15"/>
      <c r="B75" s="15"/>
      <c r="C75" s="16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s="17" customFormat="1" ht="14.1" customHeight="1" x14ac:dyDescent="0.25">
      <c r="A76" s="15"/>
      <c r="B76" s="15"/>
      <c r="C76" s="1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s="17" customFormat="1" ht="14.1" customHeight="1" x14ac:dyDescent="0.25">
      <c r="A77" s="15"/>
      <c r="B77" s="15"/>
      <c r="C77" s="16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s="17" customFormat="1" ht="15" x14ac:dyDescent="0.25">
      <c r="A78" s="15"/>
      <c r="B78" s="15"/>
      <c r="C78" s="1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s="17" customFormat="1" ht="15" x14ac:dyDescent="0.25">
      <c r="A79" s="173"/>
      <c r="B79" s="15"/>
      <c r="C79" s="16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s="17" customFormat="1" ht="17.25" x14ac:dyDescent="0.25">
      <c r="A80" s="172"/>
      <c r="B80" s="15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s="17" customFormat="1" ht="15" x14ac:dyDescent="0.25">
      <c r="A81" s="15"/>
      <c r="B81" s="15"/>
      <c r="C81" s="16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4.1" customHeight="1" x14ac:dyDescent="0.2"/>
    <row r="83" spans="1:18" ht="14.1" customHeight="1" x14ac:dyDescent="0.2"/>
    <row r="89" spans="1:18" ht="14.1" customHeight="1" x14ac:dyDescent="0.2"/>
    <row r="90" spans="1:18" ht="14.1" customHeight="1" x14ac:dyDescent="0.2"/>
  </sheetData>
  <mergeCells count="7">
    <mergeCell ref="B2:Y2"/>
    <mergeCell ref="A17:F17"/>
    <mergeCell ref="B3:AH3"/>
    <mergeCell ref="B4:F4"/>
    <mergeCell ref="G4:J4"/>
    <mergeCell ref="K4:AF4"/>
    <mergeCell ref="AG4:AH4"/>
  </mergeCells>
  <pageMargins left="0.39370078740157483" right="0.39370078740157483" top="0.19685039370078741" bottom="0.19685039370078741" header="0" footer="0"/>
  <pageSetup paperSize="9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"/>
  <sheetViews>
    <sheetView zoomScale="136" zoomScaleNormal="136" workbookViewId="0">
      <selection activeCell="A2" sqref="A2"/>
    </sheetView>
  </sheetViews>
  <sheetFormatPr baseColWidth="10" defaultColWidth="11.42578125" defaultRowHeight="15" x14ac:dyDescent="0.25"/>
  <cols>
    <col min="1" max="1" width="8.5703125" customWidth="1"/>
    <col min="2" max="5" width="6.7109375" customWidth="1"/>
    <col min="6" max="6" width="7.7109375" customWidth="1"/>
    <col min="7" max="7" width="8.5703125" customWidth="1"/>
    <col min="8" max="8" width="9.28515625" customWidth="1"/>
    <col min="9" max="9" width="6.7109375" customWidth="1"/>
    <col min="10" max="10" width="8.140625" customWidth="1"/>
    <col min="11" max="11" width="8.7109375" customWidth="1"/>
    <col min="12" max="12" width="6.7109375" customWidth="1"/>
    <col min="13" max="13" width="8.42578125" customWidth="1"/>
    <col min="14" max="15" width="6.7109375" customWidth="1"/>
    <col min="16" max="16" width="9" customWidth="1"/>
    <col min="17" max="21" width="6.7109375" customWidth="1"/>
    <col min="22" max="22" width="5.7109375" customWidth="1"/>
  </cols>
  <sheetData>
    <row r="1" spans="1:21" ht="19.5" thickBot="1" x14ac:dyDescent="0.4">
      <c r="A1" s="35" t="s">
        <v>329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.75" thickTop="1" x14ac:dyDescent="0.25"/>
    <row r="3" spans="1:21" x14ac:dyDescent="0.25">
      <c r="A3" s="33" t="s">
        <v>129</v>
      </c>
      <c r="B3" s="228" t="s">
        <v>330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ht="26.25" x14ac:dyDescent="0.25">
      <c r="A4" s="98" t="s">
        <v>331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</row>
    <row r="5" spans="1:21" x14ac:dyDescent="0.25">
      <c r="A5" s="32" t="s">
        <v>332</v>
      </c>
      <c r="B5" s="31">
        <v>6.8</v>
      </c>
      <c r="C5" s="31">
        <v>5.63</v>
      </c>
      <c r="D5" s="31">
        <v>4.0999999999999996</v>
      </c>
      <c r="E5" s="31">
        <v>3.45</v>
      </c>
      <c r="F5" s="31">
        <v>3.15</v>
      </c>
      <c r="G5" s="31">
        <v>3.42</v>
      </c>
      <c r="H5" s="31">
        <v>3.6</v>
      </c>
      <c r="I5" s="31">
        <v>4.09</v>
      </c>
      <c r="J5" s="31">
        <v>4.13</v>
      </c>
      <c r="K5" s="31">
        <v>3.86</v>
      </c>
      <c r="L5" s="31">
        <v>5.26</v>
      </c>
      <c r="M5" s="31">
        <v>6.4</v>
      </c>
      <c r="N5" s="31">
        <v>11.4</v>
      </c>
      <c r="O5" s="31">
        <v>7.1</v>
      </c>
      <c r="P5" s="31">
        <v>4.07</v>
      </c>
      <c r="Q5" s="31">
        <v>6.66</v>
      </c>
      <c r="R5" s="31">
        <v>3.93</v>
      </c>
      <c r="S5" s="31">
        <v>6.3</v>
      </c>
      <c r="T5" s="31">
        <v>7.6</v>
      </c>
      <c r="U5" s="31">
        <v>6.48</v>
      </c>
    </row>
    <row r="6" spans="1:21" x14ac:dyDescent="0.25">
      <c r="A6" s="1" t="s">
        <v>333</v>
      </c>
      <c r="B6" s="30">
        <v>455</v>
      </c>
      <c r="C6" s="30">
        <v>634.9</v>
      </c>
      <c r="D6" s="30">
        <v>793.8</v>
      </c>
      <c r="E6" s="30">
        <v>839</v>
      </c>
      <c r="F6" s="30">
        <v>1111</v>
      </c>
      <c r="G6" s="30">
        <v>1096</v>
      </c>
      <c r="H6" s="30">
        <v>1519</v>
      </c>
      <c r="I6" s="30">
        <v>851.7</v>
      </c>
      <c r="J6" s="30">
        <v>1473</v>
      </c>
      <c r="K6" s="30">
        <v>1030.4000000000001</v>
      </c>
      <c r="L6" s="30">
        <v>834.4</v>
      </c>
      <c r="M6" s="30">
        <v>673</v>
      </c>
      <c r="N6" s="30">
        <v>742</v>
      </c>
      <c r="O6" s="30">
        <v>596.5</v>
      </c>
      <c r="P6" s="30">
        <v>1370</v>
      </c>
      <c r="Q6" s="30">
        <v>995</v>
      </c>
      <c r="R6" s="30">
        <v>989</v>
      </c>
      <c r="S6" s="30">
        <v>405.6</v>
      </c>
      <c r="T6" s="30">
        <v>756</v>
      </c>
      <c r="U6" s="30">
        <v>752</v>
      </c>
    </row>
    <row r="7" spans="1:21" x14ac:dyDescent="0.25">
      <c r="A7" s="1" t="s">
        <v>152</v>
      </c>
      <c r="B7" s="30">
        <v>12.82</v>
      </c>
      <c r="C7" s="30">
        <v>13.66</v>
      </c>
      <c r="D7" s="30">
        <v>15.24</v>
      </c>
      <c r="E7" s="30">
        <v>11.77</v>
      </c>
      <c r="F7" s="30">
        <v>14.13</v>
      </c>
      <c r="G7" s="30">
        <v>17.12</v>
      </c>
      <c r="H7" s="30">
        <v>18.52</v>
      </c>
      <c r="I7" s="30">
        <v>16.37</v>
      </c>
      <c r="J7" s="30">
        <v>13.15</v>
      </c>
      <c r="K7" s="30">
        <v>24.21</v>
      </c>
      <c r="L7" s="30">
        <v>22.33</v>
      </c>
      <c r="M7" s="30">
        <v>16.170000000000002</v>
      </c>
      <c r="N7" s="30">
        <v>18.21</v>
      </c>
      <c r="O7" s="30">
        <v>20.170000000000002</v>
      </c>
      <c r="P7" s="30">
        <v>27.71</v>
      </c>
      <c r="Q7" s="30">
        <v>23.93</v>
      </c>
      <c r="R7" s="30">
        <v>34.5</v>
      </c>
      <c r="S7" s="30">
        <v>12.49</v>
      </c>
      <c r="T7" s="30">
        <v>9.41</v>
      </c>
      <c r="U7" s="30">
        <v>14.12</v>
      </c>
    </row>
    <row r="8" spans="1:21" x14ac:dyDescent="0.25">
      <c r="A8" s="1" t="s">
        <v>334</v>
      </c>
      <c r="B8" s="30">
        <v>2.6700000000000002E-2</v>
      </c>
      <c r="C8" s="30">
        <v>3.4099999999999998E-2</v>
      </c>
      <c r="D8" s="30">
        <v>4.9000000000000002E-2</v>
      </c>
      <c r="E8" s="30">
        <v>0.21</v>
      </c>
      <c r="F8" s="30">
        <v>8.4000000000000005E-2</v>
      </c>
      <c r="G8" s="30">
        <v>6.3E-2</v>
      </c>
      <c r="H8" s="30">
        <v>7.9000000000000001E-2</v>
      </c>
      <c r="I8" s="30">
        <v>6.0999999999999999E-2</v>
      </c>
      <c r="J8" s="30">
        <v>6.5000000000000002E-2</v>
      </c>
      <c r="K8" s="30">
        <v>6.8000000000000005E-2</v>
      </c>
      <c r="L8" s="30">
        <v>6.7000000000000004E-2</v>
      </c>
      <c r="M8" s="30">
        <v>4.1799999999999997E-2</v>
      </c>
      <c r="N8" s="30">
        <v>0.21</v>
      </c>
      <c r="O8" s="30">
        <v>5.6000000000000001E-2</v>
      </c>
      <c r="P8" s="30">
        <v>0.08</v>
      </c>
      <c r="Q8" s="30">
        <v>6.7000000000000004E-2</v>
      </c>
      <c r="R8" s="30">
        <v>7.4999999999999997E-2</v>
      </c>
      <c r="S8" s="30">
        <v>0.18</v>
      </c>
      <c r="T8" s="30">
        <v>1.9800000000000002E-2</v>
      </c>
      <c r="U8" s="30">
        <v>4.2999999999999997E-2</v>
      </c>
    </row>
    <row r="9" spans="1:21" x14ac:dyDescent="0.25">
      <c r="A9" s="1" t="s">
        <v>335</v>
      </c>
      <c r="B9" s="30">
        <v>338.4</v>
      </c>
      <c r="C9" s="30">
        <v>505.2</v>
      </c>
      <c r="D9" s="30">
        <v>609.4</v>
      </c>
      <c r="E9" s="30">
        <v>508.7</v>
      </c>
      <c r="F9" s="30">
        <v>765.7</v>
      </c>
      <c r="G9" s="30">
        <v>818.9</v>
      </c>
      <c r="H9" s="30">
        <v>939</v>
      </c>
      <c r="I9" s="30">
        <v>727.8</v>
      </c>
      <c r="J9" s="30">
        <v>768.8</v>
      </c>
      <c r="K9" s="30">
        <v>851.5</v>
      </c>
      <c r="L9" s="30">
        <v>691.5</v>
      </c>
      <c r="M9" s="30">
        <v>447.3</v>
      </c>
      <c r="N9" s="30">
        <v>606.6</v>
      </c>
      <c r="O9" s="30">
        <v>526.9</v>
      </c>
      <c r="P9" s="30">
        <v>678.3</v>
      </c>
      <c r="Q9" s="30">
        <v>786.4</v>
      </c>
      <c r="R9" s="30">
        <v>821.3</v>
      </c>
      <c r="S9" s="30">
        <v>328.1</v>
      </c>
      <c r="T9" s="30">
        <v>411.9</v>
      </c>
      <c r="U9" s="30">
        <v>547.20000000000005</v>
      </c>
    </row>
    <row r="10" spans="1:21" x14ac:dyDescent="0.25">
      <c r="A10" s="1" t="s">
        <v>336</v>
      </c>
      <c r="B10" s="30">
        <v>56</v>
      </c>
      <c r="C10" s="30">
        <v>61.7</v>
      </c>
      <c r="D10" s="30">
        <v>61.1</v>
      </c>
      <c r="E10" s="30">
        <v>55.7</v>
      </c>
      <c r="F10" s="30">
        <v>114</v>
      </c>
      <c r="G10" s="30">
        <v>85.8</v>
      </c>
      <c r="H10" s="30">
        <v>196</v>
      </c>
      <c r="I10" s="30">
        <v>51.1</v>
      </c>
      <c r="J10" s="30">
        <v>240</v>
      </c>
      <c r="K10" s="30">
        <v>63.7</v>
      </c>
      <c r="L10" s="30">
        <v>64.400000000000006</v>
      </c>
      <c r="M10" s="30">
        <v>1060</v>
      </c>
      <c r="N10" s="30">
        <v>89.2</v>
      </c>
      <c r="O10" s="30">
        <v>66.599999999999994</v>
      </c>
      <c r="P10" s="30">
        <v>407</v>
      </c>
      <c r="Q10" s="30">
        <v>87.4</v>
      </c>
      <c r="R10" s="30">
        <v>65.400000000000006</v>
      </c>
      <c r="S10" s="30">
        <v>36.4</v>
      </c>
      <c r="T10" s="30">
        <v>74.5</v>
      </c>
      <c r="U10" s="30">
        <v>69.099999999999994</v>
      </c>
    </row>
    <row r="11" spans="1:21" x14ac:dyDescent="0.25">
      <c r="A11" s="1" t="s">
        <v>337</v>
      </c>
      <c r="B11" s="30">
        <v>1.2509999999999999</v>
      </c>
      <c r="C11" s="30">
        <v>1.2909999999999999</v>
      </c>
      <c r="D11" s="30">
        <v>1.2989999999999999</v>
      </c>
      <c r="E11" s="30">
        <v>1.327</v>
      </c>
      <c r="F11" s="30">
        <v>1.3740000000000001</v>
      </c>
      <c r="G11" s="30">
        <v>1.3420000000000001</v>
      </c>
      <c r="H11" s="30">
        <v>1.4159999999999999</v>
      </c>
      <c r="I11" s="30">
        <v>1.3460000000000001</v>
      </c>
      <c r="J11" s="30">
        <v>1.3180000000000001</v>
      </c>
      <c r="K11" s="30">
        <v>1.3839999999999999</v>
      </c>
      <c r="L11" s="30">
        <v>1.2669999999999999</v>
      </c>
      <c r="M11" s="30">
        <v>1.1850000000000001</v>
      </c>
      <c r="N11" s="30">
        <v>1.196</v>
      </c>
      <c r="O11" s="30">
        <v>1.149</v>
      </c>
      <c r="P11" s="30">
        <v>1.2230000000000001</v>
      </c>
      <c r="Q11" s="30">
        <v>1.298</v>
      </c>
      <c r="R11" s="30">
        <v>1.2549999999999999</v>
      </c>
      <c r="S11" s="30">
        <v>1.1519999999999999</v>
      </c>
      <c r="T11" s="30">
        <v>1.2470000000000001</v>
      </c>
      <c r="U11" s="30">
        <v>1.2330000000000001</v>
      </c>
    </row>
    <row r="12" spans="1:21" ht="15.75" thickBot="1" x14ac:dyDescent="0.3">
      <c r="A12" s="8" t="s">
        <v>338</v>
      </c>
      <c r="B12" s="29">
        <v>12.85</v>
      </c>
      <c r="C12" s="29">
        <v>5.6189999999999998</v>
      </c>
      <c r="D12" s="29">
        <v>2.585</v>
      </c>
      <c r="E12" s="29">
        <v>1.613</v>
      </c>
      <c r="F12" s="29">
        <v>0.32</v>
      </c>
      <c r="G12" s="29">
        <v>0.23599999999999999</v>
      </c>
      <c r="H12" s="29">
        <v>2.9100000000000001E-2</v>
      </c>
      <c r="I12" s="29">
        <v>0.20799999999999999</v>
      </c>
      <c r="J12" s="29">
        <v>2.7699999999999999E-2</v>
      </c>
      <c r="K12" s="29">
        <v>2.0299999999999999E-2</v>
      </c>
      <c r="L12" s="29">
        <v>0.128</v>
      </c>
      <c r="M12" s="29">
        <v>12.08</v>
      </c>
      <c r="N12" s="29">
        <v>27.31</v>
      </c>
      <c r="O12" s="29">
        <v>10.9</v>
      </c>
      <c r="P12" s="29">
        <v>0.221</v>
      </c>
      <c r="Q12" s="29">
        <v>7.38</v>
      </c>
      <c r="R12" s="29">
        <v>1.3089999999999999</v>
      </c>
      <c r="S12" s="29">
        <v>12.64</v>
      </c>
      <c r="T12" s="29">
        <v>8.86</v>
      </c>
      <c r="U12" s="29">
        <v>4.4589999999999996</v>
      </c>
    </row>
    <row r="13" spans="1:21" ht="15.75" thickTop="1" x14ac:dyDescent="0.25">
      <c r="B13" s="36"/>
    </row>
  </sheetData>
  <mergeCells count="1">
    <mergeCell ref="B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Apéndice 1a</vt:lpstr>
      <vt:lpstr>Apéndice 1b</vt:lpstr>
      <vt:lpstr>Apéndice 2</vt:lpstr>
      <vt:lpstr>Apéndice 3</vt:lpstr>
      <vt:lpstr>Apéndice 4</vt:lpstr>
      <vt:lpstr>Apéndice 5</vt:lpstr>
      <vt:lpstr>Apéndice 6</vt:lpstr>
      <vt:lpstr>Apéndice 7</vt:lpstr>
      <vt:lpstr>Apéndice 8</vt:lpstr>
      <vt:lpstr>Apéndice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</dc:creator>
  <cp:keywords/>
  <dc:description/>
  <cp:lastModifiedBy>revgeologica</cp:lastModifiedBy>
  <cp:revision/>
  <dcterms:created xsi:type="dcterms:W3CDTF">2022-02-10T12:24:00Z</dcterms:created>
  <dcterms:modified xsi:type="dcterms:W3CDTF">2023-01-25T13:54:17Z</dcterms:modified>
  <cp:category/>
  <cp:contentStatus/>
</cp:coreProperties>
</file>