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ndean\879\Re(Re)(Re)_ 879\"/>
    </mc:Choice>
  </mc:AlternateContent>
  <xr:revisionPtr revIDLastSave="0" documentId="13_ncr:1_{43B16FCF-B65C-474E-A7B8-B4ACD02A4BE1}" xr6:coauthVersionLast="47" xr6:coauthVersionMax="47" xr10:uidLastSave="{00000000-0000-0000-0000-000000000000}"/>
  <bookViews>
    <workbookView xWindow="28680" yWindow="-120" windowWidth="24240" windowHeight="13020" tabRatio="732" xr2:uid="{599F7484-F8DE-44F2-946B-B648CA84AA2C}"/>
  </bookViews>
  <sheets>
    <sheet name="Calculation details Synthetic" sheetId="5" r:id="rId1"/>
    <sheet name="Jiang et al. (2018) - TiO2" sheetId="9" r:id="rId2"/>
    <sheet name="Shore (1996) - Al2O3" sheetId="8" r:id="rId3"/>
    <sheet name="Mori et al. (2003) - Cr" sheetId="7" r:id="rId4"/>
  </sheets>
  <definedNames>
    <definedName name="_Alk1">#REF!</definedName>
    <definedName name="_SiO2">#REF!</definedName>
    <definedName name="_TiO2">#REF!</definedName>
    <definedName name="Al2O3">#REF!</definedName>
    <definedName name="Alk">#REF!</definedName>
    <definedName name="Ba">#REF!</definedName>
    <definedName name="CaO">#REF!</definedName>
    <definedName name="Ce">#REF!</definedName>
    <definedName name="Co">#REF!</definedName>
    <definedName name="Cr">#REF!</definedName>
    <definedName name="Cs">#REF!</definedName>
    <definedName name="Cu">#REF!</definedName>
    <definedName name="Dy">#REF!</definedName>
    <definedName name="Er">#REF!</definedName>
    <definedName name="Eu">#REF!</definedName>
    <definedName name="Fe2O3">#REF!</definedName>
    <definedName name="FeO">#REF!</definedName>
    <definedName name="FeOtot">#REF!</definedName>
    <definedName name="Gd">#REF!</definedName>
    <definedName name="Hf">#REF!</definedName>
    <definedName name="K2O">#REF!</definedName>
    <definedName name="La">#REF!</definedName>
    <definedName name="Lu">#REF!</definedName>
    <definedName name="MgO">#REF!</definedName>
    <definedName name="MnO">#REF!</definedName>
    <definedName name="Na2O">#REF!</definedName>
    <definedName name="Nb">#REF!</definedName>
    <definedName name="Nd">#REF!</definedName>
    <definedName name="Ni">#REF!</definedName>
    <definedName name="P2O5">#REF!</definedName>
    <definedName name="Rb">#REF!</definedName>
    <definedName name="Sc">#REF!</definedName>
    <definedName name="Sm">#REF!</definedName>
    <definedName name="Sr">#REF!</definedName>
    <definedName name="Sum">#REF!</definedName>
    <definedName name="Ta">#REF!</definedName>
    <definedName name="Tb">#REF!</definedName>
    <definedName name="Th">#REF!</definedName>
    <definedName name="Ti">#REF!</definedName>
    <definedName name="Tm">#REF!</definedName>
    <definedName name="U">#REF!</definedName>
    <definedName name="V">#REF!</definedName>
    <definedName name="Y">#REF!</definedName>
    <definedName name="Yb">#REF!</definedName>
    <definedName name="Zn">#REF!</definedName>
    <definedName name="Z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" i="5" l="1"/>
  <c r="T7" i="5" l="1"/>
  <c r="E24" i="5" s="1"/>
  <c r="T8" i="5"/>
  <c r="T9" i="5"/>
  <c r="T10" i="5"/>
  <c r="D27" i="5" s="1"/>
  <c r="V10" i="5"/>
  <c r="T11" i="5"/>
  <c r="C28" i="5" s="1"/>
  <c r="C43" i="5" s="1"/>
  <c r="V11" i="5"/>
  <c r="T12" i="5"/>
  <c r="F29" i="5" s="1"/>
  <c r="F44" i="5" s="1"/>
  <c r="V12" i="5"/>
  <c r="T14" i="5"/>
  <c r="V14" i="5"/>
  <c r="T15" i="5"/>
  <c r="V15" i="5"/>
  <c r="T16" i="5"/>
  <c r="E33" i="5" s="1"/>
  <c r="E48" i="5" s="1"/>
  <c r="V16" i="5"/>
  <c r="T17" i="5"/>
  <c r="E34" i="5" s="1"/>
  <c r="E49" i="5" s="1"/>
  <c r="V17" i="5"/>
  <c r="T18" i="5"/>
  <c r="J35" i="5" s="1"/>
  <c r="J50" i="5" s="1"/>
  <c r="V18" i="5"/>
  <c r="K24" i="5"/>
  <c r="C27" i="5"/>
  <c r="H27" i="5"/>
  <c r="H42" i="5" s="1"/>
  <c r="I27" i="5"/>
  <c r="I42" i="5" s="1"/>
  <c r="K27" i="5"/>
  <c r="K42" i="5" s="1"/>
  <c r="M27" i="5"/>
  <c r="M42" i="5" s="1"/>
  <c r="D28" i="5"/>
  <c r="D43" i="5" s="1"/>
  <c r="H28" i="5"/>
  <c r="J28" i="5"/>
  <c r="L28" i="5"/>
  <c r="C32" i="5"/>
  <c r="D32" i="5"/>
  <c r="D47" i="5" s="1"/>
  <c r="E32" i="5"/>
  <c r="F32" i="5"/>
  <c r="F47" i="5" s="1"/>
  <c r="C241" i="5" s="1"/>
  <c r="C251" i="5" s="1"/>
  <c r="C261" i="5" s="1"/>
  <c r="G32" i="5"/>
  <c r="G47" i="5" s="1"/>
  <c r="D196" i="5" s="1"/>
  <c r="D206" i="5" s="1"/>
  <c r="D216" i="5" s="1"/>
  <c r="H32" i="5"/>
  <c r="I32" i="5"/>
  <c r="J32" i="5"/>
  <c r="K32" i="5"/>
  <c r="L32" i="5"/>
  <c r="L47" i="5" s="1"/>
  <c r="M32" i="5"/>
  <c r="D33" i="5"/>
  <c r="D48" i="5" s="1"/>
  <c r="F33" i="5"/>
  <c r="F48" i="5" s="1"/>
  <c r="J33" i="5"/>
  <c r="J48" i="5" s="1"/>
  <c r="L33" i="5"/>
  <c r="C42" i="5"/>
  <c r="L43" i="5"/>
  <c r="C47" i="5"/>
  <c r="H47" i="5"/>
  <c r="K47" i="5"/>
  <c r="O194" i="5"/>
  <c r="P194" i="5"/>
  <c r="Q194" i="5"/>
  <c r="R194" i="5"/>
  <c r="S194" i="5"/>
  <c r="O195" i="5"/>
  <c r="P195" i="5"/>
  <c r="Q195" i="5"/>
  <c r="R195" i="5"/>
  <c r="S195" i="5"/>
  <c r="D241" i="5"/>
  <c r="D251" i="5" s="1"/>
  <c r="D261" i="5" s="1"/>
  <c r="M241" i="5"/>
  <c r="M251" i="5" s="1"/>
  <c r="M261" i="5" s="1"/>
  <c r="M279" i="5"/>
  <c r="O24" i="5" s="1"/>
  <c r="M282" i="5"/>
  <c r="O27" i="5" s="1"/>
  <c r="N282" i="5"/>
  <c r="P27" i="5" s="1"/>
  <c r="O282" i="5"/>
  <c r="Q27" i="5" s="1"/>
  <c r="P282" i="5"/>
  <c r="R27" i="5" s="1"/>
  <c r="Q282" i="5"/>
  <c r="S27" i="5" s="1"/>
  <c r="M283" i="5"/>
  <c r="O28" i="5" s="1"/>
  <c r="Q283" i="5"/>
  <c r="S28" i="5" s="1"/>
  <c r="M287" i="5"/>
  <c r="O32" i="5" s="1"/>
  <c r="N287" i="5"/>
  <c r="P32" i="5" s="1"/>
  <c r="O287" i="5"/>
  <c r="Q32" i="5" s="1"/>
  <c r="P287" i="5"/>
  <c r="R32" i="5" s="1"/>
  <c r="Q287" i="5"/>
  <c r="S32" i="5" s="1"/>
  <c r="O288" i="5"/>
  <c r="Q33" i="5" s="1"/>
  <c r="Q288" i="5"/>
  <c r="S33" i="5" s="1"/>
  <c r="J63" i="5" l="1"/>
  <c r="J73" i="5" s="1"/>
  <c r="J83" i="5" s="1"/>
  <c r="I24" i="5"/>
  <c r="O241" i="5"/>
  <c r="O251" i="5" s="1"/>
  <c r="O261" i="5" s="1"/>
  <c r="Q279" i="5"/>
  <c r="S24" i="5" s="1"/>
  <c r="C196" i="5"/>
  <c r="C206" i="5" s="1"/>
  <c r="C216" i="5" s="1"/>
  <c r="K35" i="5"/>
  <c r="K50" i="5" s="1"/>
  <c r="K95" i="5" s="1"/>
  <c r="G24" i="5"/>
  <c r="N290" i="5"/>
  <c r="P35" i="5" s="1"/>
  <c r="P279" i="5"/>
  <c r="R24" i="5" s="1"/>
  <c r="R47" i="5" s="1"/>
  <c r="H335" i="5" s="1"/>
  <c r="I35" i="5"/>
  <c r="I50" i="5" s="1"/>
  <c r="F24" i="5"/>
  <c r="O279" i="5"/>
  <c r="C35" i="5"/>
  <c r="C24" i="5"/>
  <c r="J24" i="5"/>
  <c r="H24" i="5"/>
  <c r="N279" i="5"/>
  <c r="P24" i="5" s="1"/>
  <c r="P47" i="5" s="1"/>
  <c r="L24" i="5"/>
  <c r="E242" i="5"/>
  <c r="E252" i="5" s="1"/>
  <c r="E262" i="5" s="1"/>
  <c r="J242" i="5"/>
  <c r="J252" i="5" s="1"/>
  <c r="J262" i="5" s="1"/>
  <c r="J272" i="5"/>
  <c r="C58" i="5"/>
  <c r="C68" i="5" s="1"/>
  <c r="C78" i="5" s="1"/>
  <c r="D58" i="5"/>
  <c r="D68" i="5" s="1"/>
  <c r="D78" i="5" s="1"/>
  <c r="D267" i="5"/>
  <c r="E152" i="5"/>
  <c r="E162" i="5" s="1"/>
  <c r="E172" i="5" s="1"/>
  <c r="J152" i="5"/>
  <c r="J162" i="5" s="1"/>
  <c r="J172" i="5" s="1"/>
  <c r="L242" i="5"/>
  <c r="L252" i="5" s="1"/>
  <c r="L262" i="5" s="1"/>
  <c r="P288" i="5"/>
  <c r="R33" i="5" s="1"/>
  <c r="R242" i="5" s="1"/>
  <c r="R252" i="5" s="1"/>
  <c r="R262" i="5" s="1"/>
  <c r="K274" i="5"/>
  <c r="H35" i="5"/>
  <c r="H199" i="5" s="1"/>
  <c r="H209" i="5" s="1"/>
  <c r="H219" i="5" s="1"/>
  <c r="K33" i="5"/>
  <c r="K48" i="5" s="1"/>
  <c r="K272" i="5" s="1"/>
  <c r="C33" i="5"/>
  <c r="F226" i="5"/>
  <c r="I28" i="5"/>
  <c r="I346" i="5" s="1"/>
  <c r="I356" i="5" s="1"/>
  <c r="I366" i="5" s="1"/>
  <c r="Q290" i="5"/>
  <c r="S35" i="5" s="1"/>
  <c r="S199" i="5" s="1"/>
  <c r="S209" i="5" s="1"/>
  <c r="S219" i="5" s="1"/>
  <c r="N288" i="5"/>
  <c r="P33" i="5" s="1"/>
  <c r="P242" i="5" s="1"/>
  <c r="P252" i="5" s="1"/>
  <c r="P262" i="5" s="1"/>
  <c r="P283" i="5"/>
  <c r="R28" i="5" s="1"/>
  <c r="R43" i="5" s="1"/>
  <c r="L331" i="5" s="1"/>
  <c r="F35" i="5"/>
  <c r="F50" i="5" s="1"/>
  <c r="J274" i="5" s="1"/>
  <c r="I33" i="5"/>
  <c r="I48" i="5" s="1"/>
  <c r="I182" i="5" s="1"/>
  <c r="G28" i="5"/>
  <c r="Q242" i="5"/>
  <c r="Q252" i="5" s="1"/>
  <c r="Q262" i="5" s="1"/>
  <c r="P290" i="5"/>
  <c r="R35" i="5" s="1"/>
  <c r="R244" i="5" s="1"/>
  <c r="R254" i="5" s="1"/>
  <c r="R264" i="5" s="1"/>
  <c r="M288" i="5"/>
  <c r="O33" i="5" s="1"/>
  <c r="O283" i="5"/>
  <c r="Q28" i="5" s="1"/>
  <c r="Q237" i="5" s="1"/>
  <c r="Q247" i="5" s="1"/>
  <c r="Q257" i="5" s="1"/>
  <c r="M35" i="5"/>
  <c r="M50" i="5" s="1"/>
  <c r="I383" i="5" s="1"/>
  <c r="E35" i="5"/>
  <c r="E50" i="5" s="1"/>
  <c r="H33" i="5"/>
  <c r="H48" i="5" s="1"/>
  <c r="H272" i="5" s="1"/>
  <c r="F28" i="5"/>
  <c r="F43" i="5" s="1"/>
  <c r="O237" i="5" s="1"/>
  <c r="O247" i="5" s="1"/>
  <c r="O257" i="5" s="1"/>
  <c r="G35" i="5"/>
  <c r="G50" i="5" s="1"/>
  <c r="I229" i="5" s="1"/>
  <c r="O290" i="5"/>
  <c r="Q35" i="5" s="1"/>
  <c r="N283" i="5"/>
  <c r="P28" i="5" s="1"/>
  <c r="P237" i="5" s="1"/>
  <c r="P247" i="5" s="1"/>
  <c r="P257" i="5" s="1"/>
  <c r="M196" i="5"/>
  <c r="M206" i="5" s="1"/>
  <c r="M216" i="5" s="1"/>
  <c r="L35" i="5"/>
  <c r="L50" i="5" s="1"/>
  <c r="L274" i="5" s="1"/>
  <c r="D35" i="5"/>
  <c r="D50" i="5" s="1"/>
  <c r="G33" i="5"/>
  <c r="G48" i="5" s="1"/>
  <c r="J227" i="5" s="1"/>
  <c r="M28" i="5"/>
  <c r="M43" i="5" s="1"/>
  <c r="M267" i="5" s="1"/>
  <c r="E28" i="5"/>
  <c r="M290" i="5"/>
  <c r="O35" i="5" s="1"/>
  <c r="M33" i="5"/>
  <c r="M48" i="5" s="1"/>
  <c r="K28" i="5"/>
  <c r="K43" i="5" s="1"/>
  <c r="K88" i="5" s="1"/>
  <c r="J237" i="5"/>
  <c r="J247" i="5" s="1"/>
  <c r="J257" i="5" s="1"/>
  <c r="E182" i="5"/>
  <c r="M58" i="5"/>
  <c r="M68" i="5" s="1"/>
  <c r="M78" i="5" s="1"/>
  <c r="C88" i="5"/>
  <c r="L58" i="5"/>
  <c r="L68" i="5" s="1"/>
  <c r="L78" i="5" s="1"/>
  <c r="C271" i="5"/>
  <c r="D88" i="5"/>
  <c r="D62" i="5"/>
  <c r="D72" i="5" s="1"/>
  <c r="D82" i="5" s="1"/>
  <c r="D226" i="5"/>
  <c r="E62" i="5"/>
  <c r="E72" i="5" s="1"/>
  <c r="E82" i="5" s="1"/>
  <c r="D271" i="5"/>
  <c r="H62" i="5"/>
  <c r="H72" i="5" s="1"/>
  <c r="H82" i="5" s="1"/>
  <c r="K62" i="5"/>
  <c r="K72" i="5" s="1"/>
  <c r="K82" i="5" s="1"/>
  <c r="L62" i="5"/>
  <c r="L72" i="5" s="1"/>
  <c r="L82" i="5" s="1"/>
  <c r="C62" i="5"/>
  <c r="C72" i="5" s="1"/>
  <c r="C82" i="5" s="1"/>
  <c r="L226" i="5"/>
  <c r="L271" i="5"/>
  <c r="S62" i="5"/>
  <c r="S72" i="5" s="1"/>
  <c r="S82" i="5" s="1"/>
  <c r="I274" i="5"/>
  <c r="K271" i="5"/>
  <c r="L241" i="5"/>
  <c r="L251" i="5" s="1"/>
  <c r="L261" i="5" s="1"/>
  <c r="K196" i="5"/>
  <c r="K206" i="5" s="1"/>
  <c r="K216" i="5" s="1"/>
  <c r="L48" i="5"/>
  <c r="L182" i="5" s="1"/>
  <c r="H58" i="5"/>
  <c r="H68" i="5" s="1"/>
  <c r="H78" i="5" s="1"/>
  <c r="C226" i="5"/>
  <c r="R241" i="5"/>
  <c r="R251" i="5" s="1"/>
  <c r="R261" i="5" s="1"/>
  <c r="H271" i="5"/>
  <c r="K241" i="5"/>
  <c r="K251" i="5" s="1"/>
  <c r="K261" i="5" s="1"/>
  <c r="H196" i="5"/>
  <c r="H206" i="5" s="1"/>
  <c r="H216" i="5" s="1"/>
  <c r="D182" i="5"/>
  <c r="D93" i="5"/>
  <c r="G237" i="5"/>
  <c r="G247" i="5" s="1"/>
  <c r="G257" i="5" s="1"/>
  <c r="G271" i="5"/>
  <c r="H241" i="5"/>
  <c r="H251" i="5" s="1"/>
  <c r="H261" i="5" s="1"/>
  <c r="G196" i="5"/>
  <c r="G206" i="5" s="1"/>
  <c r="G216" i="5" s="1"/>
  <c r="G92" i="5"/>
  <c r="J58" i="5"/>
  <c r="J68" i="5" s="1"/>
  <c r="J78" i="5" s="1"/>
  <c r="J43" i="5"/>
  <c r="J376" i="5" s="1"/>
  <c r="S63" i="5"/>
  <c r="S73" i="5" s="1"/>
  <c r="S83" i="5" s="1"/>
  <c r="F271" i="5"/>
  <c r="C267" i="5"/>
  <c r="G241" i="5"/>
  <c r="G251" i="5" s="1"/>
  <c r="G261" i="5" s="1"/>
  <c r="H226" i="5"/>
  <c r="R199" i="5"/>
  <c r="R209" i="5" s="1"/>
  <c r="R219" i="5" s="1"/>
  <c r="F196" i="5"/>
  <c r="F206" i="5" s="1"/>
  <c r="F216" i="5" s="1"/>
  <c r="I43" i="5"/>
  <c r="I267" i="5" s="1"/>
  <c r="J241" i="5"/>
  <c r="J251" i="5" s="1"/>
  <c r="J261" i="5" s="1"/>
  <c r="F241" i="5"/>
  <c r="F251" i="5" s="1"/>
  <c r="F261" i="5" s="1"/>
  <c r="G226" i="5"/>
  <c r="E196" i="5"/>
  <c r="E206" i="5" s="1"/>
  <c r="E216" i="5" s="1"/>
  <c r="I241" i="5"/>
  <c r="I251" i="5" s="1"/>
  <c r="I261" i="5" s="1"/>
  <c r="L196" i="5"/>
  <c r="L206" i="5" s="1"/>
  <c r="L216" i="5" s="1"/>
  <c r="Q284" i="5"/>
  <c r="S29" i="5" s="1"/>
  <c r="S238" i="5" s="1"/>
  <c r="S248" i="5" s="1"/>
  <c r="S258" i="5" s="1"/>
  <c r="E241" i="5"/>
  <c r="E251" i="5" s="1"/>
  <c r="E261" i="5" s="1"/>
  <c r="D152" i="5"/>
  <c r="D162" i="5" s="1"/>
  <c r="D172" i="5" s="1"/>
  <c r="I375" i="5"/>
  <c r="E153" i="5"/>
  <c r="E163" i="5" s="1"/>
  <c r="E173" i="5" s="1"/>
  <c r="E183" i="5"/>
  <c r="F268" i="5"/>
  <c r="F238" i="5"/>
  <c r="F248" i="5" s="1"/>
  <c r="F258" i="5" s="1"/>
  <c r="L353" i="5"/>
  <c r="L363" i="5" s="1"/>
  <c r="L373" i="5" s="1"/>
  <c r="K92" i="5"/>
  <c r="C34" i="5"/>
  <c r="C49" i="5" s="1"/>
  <c r="P289" i="5"/>
  <c r="R34" i="5" s="1"/>
  <c r="R153" i="5" s="1"/>
  <c r="R163" i="5" s="1"/>
  <c r="R173" i="5" s="1"/>
  <c r="O284" i="5"/>
  <c r="Q29" i="5" s="1"/>
  <c r="Q238" i="5" s="1"/>
  <c r="Q248" i="5" s="1"/>
  <c r="Q258" i="5" s="1"/>
  <c r="F227" i="5"/>
  <c r="J197" i="5"/>
  <c r="J207" i="5" s="1"/>
  <c r="J217" i="5" s="1"/>
  <c r="I196" i="5"/>
  <c r="I206" i="5" s="1"/>
  <c r="I216" i="5" s="1"/>
  <c r="H93" i="5"/>
  <c r="I47" i="5"/>
  <c r="J34" i="5"/>
  <c r="J49" i="5" s="1"/>
  <c r="K29" i="5"/>
  <c r="K44" i="5" s="1"/>
  <c r="C29" i="5"/>
  <c r="C44" i="5" s="1"/>
  <c r="K376" i="5"/>
  <c r="O289" i="5"/>
  <c r="Q34" i="5" s="1"/>
  <c r="N284" i="5"/>
  <c r="P29" i="5" s="1"/>
  <c r="P238" i="5" s="1"/>
  <c r="P248" i="5" s="1"/>
  <c r="P258" i="5" s="1"/>
  <c r="I184" i="5"/>
  <c r="H43" i="5"/>
  <c r="C375" i="5"/>
  <c r="I34" i="5"/>
  <c r="I49" i="5" s="1"/>
  <c r="J29" i="5"/>
  <c r="J238" i="5" s="1"/>
  <c r="J248" i="5" s="1"/>
  <c r="J258" i="5" s="1"/>
  <c r="O346" i="5"/>
  <c r="O356" i="5" s="1"/>
  <c r="O366" i="5" s="1"/>
  <c r="H346" i="5"/>
  <c r="H356" i="5" s="1"/>
  <c r="H366" i="5" s="1"/>
  <c r="P346" i="5"/>
  <c r="P356" i="5" s="1"/>
  <c r="P366" i="5" s="1"/>
  <c r="Q346" i="5"/>
  <c r="Q356" i="5" s="1"/>
  <c r="Q366" i="5" s="1"/>
  <c r="C346" i="5"/>
  <c r="C356" i="5" s="1"/>
  <c r="C366" i="5" s="1"/>
  <c r="E346" i="5"/>
  <c r="E356" i="5" s="1"/>
  <c r="E366" i="5" s="1"/>
  <c r="M346" i="5"/>
  <c r="M356" i="5" s="1"/>
  <c r="M366" i="5" s="1"/>
  <c r="M376" i="5"/>
  <c r="F346" i="5"/>
  <c r="F356" i="5" s="1"/>
  <c r="F366" i="5" s="1"/>
  <c r="G346" i="5"/>
  <c r="G356" i="5" s="1"/>
  <c r="G366" i="5" s="1"/>
  <c r="L346" i="5"/>
  <c r="L356" i="5" s="1"/>
  <c r="L366" i="5" s="1"/>
  <c r="M24" i="5"/>
  <c r="D24" i="5"/>
  <c r="G197" i="5"/>
  <c r="G207" i="5" s="1"/>
  <c r="G217" i="5" s="1"/>
  <c r="J196" i="5"/>
  <c r="J206" i="5" s="1"/>
  <c r="J216" i="5" s="1"/>
  <c r="N289" i="5"/>
  <c r="P34" i="5" s="1"/>
  <c r="P153" i="5" s="1"/>
  <c r="P163" i="5" s="1"/>
  <c r="P173" i="5" s="1"/>
  <c r="M284" i="5"/>
  <c r="O29" i="5" s="1"/>
  <c r="O44" i="5" s="1"/>
  <c r="G272" i="5"/>
  <c r="G43" i="5"/>
  <c r="H34" i="5"/>
  <c r="H49" i="5" s="1"/>
  <c r="K381" i="5"/>
  <c r="C242" i="5"/>
  <c r="C252" i="5" s="1"/>
  <c r="C262" i="5" s="1"/>
  <c r="F92" i="5"/>
  <c r="I29" i="5"/>
  <c r="I238" i="5" s="1"/>
  <c r="I248" i="5" s="1"/>
  <c r="I258" i="5" s="1"/>
  <c r="P284" i="5"/>
  <c r="R29" i="5" s="1"/>
  <c r="R238" i="5" s="1"/>
  <c r="R248" i="5" s="1"/>
  <c r="R258" i="5" s="1"/>
  <c r="M289" i="5"/>
  <c r="O34" i="5" s="1"/>
  <c r="O49" i="5" s="1"/>
  <c r="F272" i="5"/>
  <c r="F242" i="5"/>
  <c r="F252" i="5" s="1"/>
  <c r="F262" i="5" s="1"/>
  <c r="K226" i="5"/>
  <c r="I199" i="5"/>
  <c r="I209" i="5" s="1"/>
  <c r="I219" i="5" s="1"/>
  <c r="Q351" i="5"/>
  <c r="Q361" i="5" s="1"/>
  <c r="Q371" i="5" s="1"/>
  <c r="F376" i="5"/>
  <c r="G34" i="5"/>
  <c r="G49" i="5" s="1"/>
  <c r="H29" i="5"/>
  <c r="H44" i="5" s="1"/>
  <c r="L92" i="5"/>
  <c r="R345" i="5"/>
  <c r="R355" i="5" s="1"/>
  <c r="R365" i="5" s="1"/>
  <c r="M345" i="5"/>
  <c r="M355" i="5" s="1"/>
  <c r="M365" i="5" s="1"/>
  <c r="S345" i="5"/>
  <c r="S355" i="5" s="1"/>
  <c r="S365" i="5" s="1"/>
  <c r="O345" i="5"/>
  <c r="O355" i="5" s="1"/>
  <c r="O365" i="5" s="1"/>
  <c r="H345" i="5"/>
  <c r="H355" i="5" s="1"/>
  <c r="H365" i="5" s="1"/>
  <c r="P345" i="5"/>
  <c r="P355" i="5" s="1"/>
  <c r="P365" i="5" s="1"/>
  <c r="C345" i="5"/>
  <c r="C355" i="5" s="1"/>
  <c r="C365" i="5" s="1"/>
  <c r="K345" i="5"/>
  <c r="K355" i="5" s="1"/>
  <c r="K365" i="5" s="1"/>
  <c r="M375" i="5"/>
  <c r="D345" i="5"/>
  <c r="D355" i="5" s="1"/>
  <c r="D365" i="5" s="1"/>
  <c r="I345" i="5"/>
  <c r="I355" i="5" s="1"/>
  <c r="I365" i="5" s="1"/>
  <c r="Q345" i="5"/>
  <c r="Q355" i="5" s="1"/>
  <c r="Q365" i="5" s="1"/>
  <c r="D34" i="5"/>
  <c r="D49" i="5" s="1"/>
  <c r="Q64" i="5" s="1"/>
  <c r="Q74" i="5" s="1"/>
  <c r="Q84" i="5" s="1"/>
  <c r="M29" i="5"/>
  <c r="M238" i="5" s="1"/>
  <c r="M248" i="5" s="1"/>
  <c r="M258" i="5" s="1"/>
  <c r="E29" i="5"/>
  <c r="E238" i="5" s="1"/>
  <c r="E248" i="5" s="1"/>
  <c r="E258" i="5" s="1"/>
  <c r="Q289" i="5"/>
  <c r="S34" i="5" s="1"/>
  <c r="S153" i="5" s="1"/>
  <c r="S163" i="5" s="1"/>
  <c r="S173" i="5" s="1"/>
  <c r="K34" i="5"/>
  <c r="K49" i="5" s="1"/>
  <c r="H375" i="5"/>
  <c r="E272" i="5"/>
  <c r="O242" i="5"/>
  <c r="O252" i="5" s="1"/>
  <c r="O262" i="5" s="1"/>
  <c r="H237" i="5"/>
  <c r="H247" i="5" s="1"/>
  <c r="H257" i="5" s="1"/>
  <c r="F95" i="5"/>
  <c r="D376" i="5"/>
  <c r="F34" i="5"/>
  <c r="F49" i="5" s="1"/>
  <c r="G29" i="5"/>
  <c r="G44" i="5" s="1"/>
  <c r="F223" i="5" s="1"/>
  <c r="L34" i="5"/>
  <c r="L49" i="5" s="1"/>
  <c r="F93" i="5"/>
  <c r="K375" i="5"/>
  <c r="L29" i="5"/>
  <c r="L44" i="5" s="1"/>
  <c r="D29" i="5"/>
  <c r="D44" i="5" s="1"/>
  <c r="J59" i="5" s="1"/>
  <c r="J69" i="5" s="1"/>
  <c r="J79" i="5" s="1"/>
  <c r="D272" i="5"/>
  <c r="I244" i="5"/>
  <c r="I254" i="5" s="1"/>
  <c r="I264" i="5" s="1"/>
  <c r="D242" i="5"/>
  <c r="D252" i="5" s="1"/>
  <c r="D262" i="5" s="1"/>
  <c r="L376" i="5"/>
  <c r="C376" i="5"/>
  <c r="M34" i="5"/>
  <c r="M49" i="5" s="1"/>
  <c r="O153" i="5"/>
  <c r="O163" i="5" s="1"/>
  <c r="O173" i="5" s="1"/>
  <c r="Q62" i="5"/>
  <c r="Q72" i="5" s="1"/>
  <c r="Q82" i="5" s="1"/>
  <c r="Q196" i="5"/>
  <c r="Q206" i="5" s="1"/>
  <c r="Q216" i="5" s="1"/>
  <c r="Q241" i="5"/>
  <c r="Q251" i="5" s="1"/>
  <c r="Q261" i="5" s="1"/>
  <c r="S58" i="5"/>
  <c r="S68" i="5" s="1"/>
  <c r="S78" i="5" s="1"/>
  <c r="S192" i="5"/>
  <c r="S202" i="5" s="1"/>
  <c r="S212" i="5" s="1"/>
  <c r="S242" i="5"/>
  <c r="S252" i="5" s="1"/>
  <c r="S262" i="5" s="1"/>
  <c r="S237" i="5"/>
  <c r="S247" i="5" s="1"/>
  <c r="S257" i="5" s="1"/>
  <c r="O199" i="5"/>
  <c r="O209" i="5" s="1"/>
  <c r="O219" i="5" s="1"/>
  <c r="P198" i="5"/>
  <c r="P208" i="5" s="1"/>
  <c r="P218" i="5" s="1"/>
  <c r="Q65" i="5"/>
  <c r="Q75" i="5" s="1"/>
  <c r="Q85" i="5" s="1"/>
  <c r="Q244" i="5"/>
  <c r="Q254" i="5" s="1"/>
  <c r="Q264" i="5" s="1"/>
  <c r="P196" i="5"/>
  <c r="P206" i="5" s="1"/>
  <c r="P216" i="5" s="1"/>
  <c r="P241" i="5"/>
  <c r="P251" i="5" s="1"/>
  <c r="P261" i="5" s="1"/>
  <c r="P244" i="5"/>
  <c r="P254" i="5" s="1"/>
  <c r="P264" i="5" s="1"/>
  <c r="Q58" i="5"/>
  <c r="Q68" i="5" s="1"/>
  <c r="Q78" i="5" s="1"/>
  <c r="S43" i="5"/>
  <c r="S42" i="5"/>
  <c r="S44" i="5"/>
  <c r="S48" i="5"/>
  <c r="S47" i="5"/>
  <c r="H137" i="5" s="1"/>
  <c r="S196" i="5"/>
  <c r="S206" i="5" s="1"/>
  <c r="S216" i="5" s="1"/>
  <c r="Q153" i="5"/>
  <c r="Q163" i="5" s="1"/>
  <c r="Q173" i="5" s="1"/>
  <c r="O192" i="5"/>
  <c r="O202" i="5" s="1"/>
  <c r="O212" i="5" s="1"/>
  <c r="Q48" i="5"/>
  <c r="Q50" i="5"/>
  <c r="Q47" i="5"/>
  <c r="Q44" i="5"/>
  <c r="Q43" i="5"/>
  <c r="Q42" i="5"/>
  <c r="O244" i="5"/>
  <c r="O254" i="5" s="1"/>
  <c r="O264" i="5" s="1"/>
  <c r="S241" i="5"/>
  <c r="S251" i="5" s="1"/>
  <c r="S261" i="5" s="1"/>
  <c r="O196" i="5"/>
  <c r="O206" i="5" s="1"/>
  <c r="O216" i="5" s="1"/>
  <c r="P152" i="5"/>
  <c r="P162" i="5" s="1"/>
  <c r="P172" i="5" s="1"/>
  <c r="Q49" i="5"/>
  <c r="P64" i="5"/>
  <c r="P74" i="5" s="1"/>
  <c r="P84" i="5" s="1"/>
  <c r="G94" i="5"/>
  <c r="R49" i="5"/>
  <c r="R196" i="5"/>
  <c r="R206" i="5" s="1"/>
  <c r="R216" i="5" s="1"/>
  <c r="P44" i="5"/>
  <c r="P49" i="5"/>
  <c r="P50" i="5"/>
  <c r="O47" i="5"/>
  <c r="O50" i="5"/>
  <c r="O43" i="5"/>
  <c r="O42" i="5"/>
  <c r="Q197" i="5"/>
  <c r="Q207" i="5" s="1"/>
  <c r="Q217" i="5" s="1"/>
  <c r="H197" i="5"/>
  <c r="H207" i="5" s="1"/>
  <c r="H217" i="5" s="1"/>
  <c r="C92" i="5"/>
  <c r="M62" i="5"/>
  <c r="M72" i="5" s="1"/>
  <c r="M82" i="5" s="1"/>
  <c r="M47" i="5"/>
  <c r="D380" i="5" s="1"/>
  <c r="E47" i="5"/>
  <c r="G227" i="5"/>
  <c r="P197" i="5"/>
  <c r="P207" i="5" s="1"/>
  <c r="P217" i="5" s="1"/>
  <c r="E95" i="5"/>
  <c r="H154" i="5"/>
  <c r="H164" i="5" s="1"/>
  <c r="H174" i="5" s="1"/>
  <c r="Q154" i="5"/>
  <c r="Q164" i="5" s="1"/>
  <c r="Q174" i="5" s="1"/>
  <c r="I154" i="5"/>
  <c r="I164" i="5" s="1"/>
  <c r="I174" i="5" s="1"/>
  <c r="R154" i="5"/>
  <c r="R164" i="5" s="1"/>
  <c r="R174" i="5" s="1"/>
  <c r="J154" i="5"/>
  <c r="J164" i="5" s="1"/>
  <c r="J174" i="5" s="1"/>
  <c r="K154" i="5"/>
  <c r="K164" i="5" s="1"/>
  <c r="K174" i="5" s="1"/>
  <c r="K184" i="5"/>
  <c r="D154" i="5"/>
  <c r="D164" i="5" s="1"/>
  <c r="D174" i="5" s="1"/>
  <c r="O154" i="5"/>
  <c r="O164" i="5" s="1"/>
  <c r="O174" i="5" s="1"/>
  <c r="F184" i="5"/>
  <c r="E154" i="5"/>
  <c r="E164" i="5" s="1"/>
  <c r="E174" i="5" s="1"/>
  <c r="P154" i="5"/>
  <c r="P164" i="5" s="1"/>
  <c r="P174" i="5" s="1"/>
  <c r="G184" i="5"/>
  <c r="G93" i="5"/>
  <c r="G182" i="5"/>
  <c r="L197" i="5"/>
  <c r="L207" i="5" s="1"/>
  <c r="L217" i="5" s="1"/>
  <c r="K197" i="5"/>
  <c r="K207" i="5" s="1"/>
  <c r="K217" i="5" s="1"/>
  <c r="K152" i="5"/>
  <c r="K162" i="5" s="1"/>
  <c r="K172" i="5" s="1"/>
  <c r="J95" i="5"/>
  <c r="J184" i="5"/>
  <c r="E93" i="5"/>
  <c r="Q152" i="5"/>
  <c r="Q162" i="5" s="1"/>
  <c r="Q172" i="5" s="1"/>
  <c r="I152" i="5"/>
  <c r="I162" i="5" s="1"/>
  <c r="I172" i="5" s="1"/>
  <c r="L152" i="5"/>
  <c r="L162" i="5" s="1"/>
  <c r="L172" i="5" s="1"/>
  <c r="J182" i="5"/>
  <c r="C152" i="5"/>
  <c r="C162" i="5" s="1"/>
  <c r="C172" i="5" s="1"/>
  <c r="F152" i="5"/>
  <c r="F162" i="5" s="1"/>
  <c r="F172" i="5" s="1"/>
  <c r="S152" i="5"/>
  <c r="S162" i="5" s="1"/>
  <c r="S172" i="5" s="1"/>
  <c r="F182" i="5"/>
  <c r="K182" i="5"/>
  <c r="K138" i="5"/>
  <c r="C48" i="5"/>
  <c r="H92" i="5"/>
  <c r="L88" i="5"/>
  <c r="I88" i="5"/>
  <c r="I65" i="5"/>
  <c r="I75" i="5" s="1"/>
  <c r="I85" i="5" s="1"/>
  <c r="R65" i="5"/>
  <c r="R75" i="5" s="1"/>
  <c r="R85" i="5" s="1"/>
  <c r="F65" i="5"/>
  <c r="F75" i="5" s="1"/>
  <c r="F85" i="5" s="1"/>
  <c r="O65" i="5"/>
  <c r="O75" i="5" s="1"/>
  <c r="O85" i="5" s="1"/>
  <c r="G65" i="5"/>
  <c r="G75" i="5" s="1"/>
  <c r="G85" i="5" s="1"/>
  <c r="P65" i="5"/>
  <c r="P75" i="5" s="1"/>
  <c r="P85" i="5" s="1"/>
  <c r="D65" i="5"/>
  <c r="D75" i="5" s="1"/>
  <c r="D85" i="5" s="1"/>
  <c r="E65" i="5"/>
  <c r="E75" i="5" s="1"/>
  <c r="E85" i="5" s="1"/>
  <c r="K65" i="5"/>
  <c r="K75" i="5" s="1"/>
  <c r="K85" i="5" s="1"/>
  <c r="M65" i="5"/>
  <c r="M75" i="5" s="1"/>
  <c r="M85" i="5" s="1"/>
  <c r="C65" i="5"/>
  <c r="C75" i="5" s="1"/>
  <c r="C85" i="5" s="1"/>
  <c r="G95" i="5"/>
  <c r="C50" i="5"/>
  <c r="I63" i="5"/>
  <c r="I73" i="5" s="1"/>
  <c r="I83" i="5" s="1"/>
  <c r="F63" i="5"/>
  <c r="F73" i="5" s="1"/>
  <c r="F83" i="5" s="1"/>
  <c r="G63" i="5"/>
  <c r="G73" i="5" s="1"/>
  <c r="G83" i="5" s="1"/>
  <c r="P63" i="5"/>
  <c r="P73" i="5" s="1"/>
  <c r="P83" i="5" s="1"/>
  <c r="E63" i="5"/>
  <c r="E73" i="5" s="1"/>
  <c r="E83" i="5" s="1"/>
  <c r="N93" i="5"/>
  <c r="K63" i="5"/>
  <c r="K73" i="5" s="1"/>
  <c r="K83" i="5" s="1"/>
  <c r="L63" i="5"/>
  <c r="L73" i="5" s="1"/>
  <c r="L83" i="5" s="1"/>
  <c r="C63" i="5"/>
  <c r="C73" i="5" s="1"/>
  <c r="C83" i="5" s="1"/>
  <c r="I93" i="5"/>
  <c r="D63" i="5"/>
  <c r="D73" i="5" s="1"/>
  <c r="D83" i="5" s="1"/>
  <c r="Q63" i="5"/>
  <c r="Q73" i="5" s="1"/>
  <c r="Q83" i="5" s="1"/>
  <c r="M88" i="5"/>
  <c r="E43" i="5"/>
  <c r="J62" i="5"/>
  <c r="J72" i="5" s="1"/>
  <c r="J82" i="5" s="1"/>
  <c r="J47" i="5"/>
  <c r="J93" i="5"/>
  <c r="F88" i="5"/>
  <c r="I95" i="5"/>
  <c r="I58" i="5"/>
  <c r="I68" i="5" s="1"/>
  <c r="I78" i="5" s="1"/>
  <c r="F58" i="5"/>
  <c r="F68" i="5" s="1"/>
  <c r="F78" i="5" s="1"/>
  <c r="O58" i="5"/>
  <c r="O68" i="5" s="1"/>
  <c r="O78" i="5" s="1"/>
  <c r="G58" i="5"/>
  <c r="G68" i="5" s="1"/>
  <c r="G78" i="5" s="1"/>
  <c r="N88" i="5"/>
  <c r="D42" i="5"/>
  <c r="E58" i="5"/>
  <c r="E68" i="5" s="1"/>
  <c r="E78" i="5" s="1"/>
  <c r="I62" i="5"/>
  <c r="I72" i="5" s="1"/>
  <c r="I82" i="5" s="1"/>
  <c r="R62" i="5"/>
  <c r="R72" i="5" s="1"/>
  <c r="R82" i="5" s="1"/>
  <c r="N92" i="5"/>
  <c r="F62" i="5"/>
  <c r="F72" i="5" s="1"/>
  <c r="F82" i="5" s="1"/>
  <c r="O62" i="5"/>
  <c r="O72" i="5" s="1"/>
  <c r="O82" i="5" s="1"/>
  <c r="G62" i="5"/>
  <c r="G72" i="5" s="1"/>
  <c r="G82" i="5" s="1"/>
  <c r="P62" i="5"/>
  <c r="P72" i="5" s="1"/>
  <c r="P82" i="5" s="1"/>
  <c r="D92" i="5"/>
  <c r="J27" i="5"/>
  <c r="J42" i="5" s="1"/>
  <c r="G27" i="5"/>
  <c r="G42" i="5" s="1"/>
  <c r="C221" i="5" s="1"/>
  <c r="F27" i="5"/>
  <c r="F42" i="5" s="1"/>
  <c r="E27" i="5"/>
  <c r="E42" i="5" s="1"/>
  <c r="C176" i="5" s="1"/>
  <c r="L27" i="5"/>
  <c r="L42" i="5" s="1"/>
  <c r="C137" i="5" l="1"/>
  <c r="D227" i="5"/>
  <c r="P42" i="5"/>
  <c r="E197" i="5"/>
  <c r="E207" i="5" s="1"/>
  <c r="E217" i="5" s="1"/>
  <c r="G242" i="5"/>
  <c r="G252" i="5" s="1"/>
  <c r="G262" i="5" s="1"/>
  <c r="K346" i="5"/>
  <c r="K356" i="5" s="1"/>
  <c r="K366" i="5" s="1"/>
  <c r="M274" i="5"/>
  <c r="R237" i="5"/>
  <c r="R247" i="5" s="1"/>
  <c r="R257" i="5" s="1"/>
  <c r="J383" i="5"/>
  <c r="M353" i="5"/>
  <c r="M363" i="5" s="1"/>
  <c r="M373" i="5" s="1"/>
  <c r="R58" i="5"/>
  <c r="R68" i="5" s="1"/>
  <c r="R78" i="5" s="1"/>
  <c r="K93" i="5"/>
  <c r="C197" i="5"/>
  <c r="C207" i="5" s="1"/>
  <c r="C217" i="5" s="1"/>
  <c r="H227" i="5"/>
  <c r="P48" i="5"/>
  <c r="R42" i="5"/>
  <c r="M330" i="5" s="1"/>
  <c r="K222" i="5"/>
  <c r="K227" i="5"/>
  <c r="I242" i="5"/>
  <c r="I252" i="5" s="1"/>
  <c r="I262" i="5" s="1"/>
  <c r="J353" i="5"/>
  <c r="J363" i="5" s="1"/>
  <c r="J373" i="5" s="1"/>
  <c r="K58" i="5"/>
  <c r="K68" i="5" s="1"/>
  <c r="K78" i="5" s="1"/>
  <c r="G351" i="5"/>
  <c r="G361" i="5" s="1"/>
  <c r="G371" i="5" s="1"/>
  <c r="O197" i="5"/>
  <c r="O207" i="5" s="1"/>
  <c r="O217" i="5" s="1"/>
  <c r="L65" i="5"/>
  <c r="L75" i="5" s="1"/>
  <c r="L85" i="5" s="1"/>
  <c r="Q192" i="5"/>
  <c r="Q202" i="5" s="1"/>
  <c r="Q212" i="5" s="1"/>
  <c r="D383" i="5"/>
  <c r="H94" i="5"/>
  <c r="E227" i="5"/>
  <c r="I272" i="5"/>
  <c r="I353" i="5"/>
  <c r="I363" i="5" s="1"/>
  <c r="I373" i="5" s="1"/>
  <c r="S197" i="5"/>
  <c r="S207" i="5" s="1"/>
  <c r="S217" i="5" s="1"/>
  <c r="H182" i="5"/>
  <c r="F153" i="5"/>
  <c r="F163" i="5" s="1"/>
  <c r="F173" i="5" s="1"/>
  <c r="G152" i="5"/>
  <c r="G162" i="5" s="1"/>
  <c r="G172" i="5" s="1"/>
  <c r="K242" i="5"/>
  <c r="K252" i="5" s="1"/>
  <c r="K262" i="5" s="1"/>
  <c r="P43" i="5"/>
  <c r="P331" i="5" s="1"/>
  <c r="R50" i="5"/>
  <c r="M338" i="5" s="1"/>
  <c r="P193" i="5"/>
  <c r="P203" i="5" s="1"/>
  <c r="P213" i="5" s="1"/>
  <c r="M227" i="5"/>
  <c r="H242" i="5"/>
  <c r="H252" i="5" s="1"/>
  <c r="H262" i="5" s="1"/>
  <c r="M383" i="5"/>
  <c r="I197" i="5"/>
  <c r="I207" i="5" s="1"/>
  <c r="I217" i="5" s="1"/>
  <c r="L95" i="5"/>
  <c r="H152" i="5"/>
  <c r="H162" i="5" s="1"/>
  <c r="H172" i="5" s="1"/>
  <c r="D197" i="5"/>
  <c r="D207" i="5" s="1"/>
  <c r="D217" i="5" s="1"/>
  <c r="S59" i="5"/>
  <c r="S69" i="5" s="1"/>
  <c r="S79" i="5" s="1"/>
  <c r="K351" i="5"/>
  <c r="K361" i="5" s="1"/>
  <c r="K371" i="5" s="1"/>
  <c r="F197" i="5"/>
  <c r="F207" i="5" s="1"/>
  <c r="F217" i="5" s="1"/>
  <c r="I227" i="5"/>
  <c r="L383" i="5"/>
  <c r="H63" i="5"/>
  <c r="H73" i="5" s="1"/>
  <c r="H83" i="5" s="1"/>
  <c r="M229" i="5"/>
  <c r="K267" i="5"/>
  <c r="G64" i="5"/>
  <c r="G74" i="5" s="1"/>
  <c r="G84" i="5" s="1"/>
  <c r="P192" i="5"/>
  <c r="P202" i="5" s="1"/>
  <c r="P212" i="5" s="1"/>
  <c r="F381" i="5"/>
  <c r="C351" i="5"/>
  <c r="C361" i="5" s="1"/>
  <c r="C371" i="5" s="1"/>
  <c r="F351" i="5"/>
  <c r="F361" i="5" s="1"/>
  <c r="F371" i="5" s="1"/>
  <c r="E353" i="5"/>
  <c r="E363" i="5" s="1"/>
  <c r="E373" i="5" s="1"/>
  <c r="O353" i="5"/>
  <c r="O363" i="5" s="1"/>
  <c r="O373" i="5" s="1"/>
  <c r="L184" i="5"/>
  <c r="O64" i="5"/>
  <c r="O74" i="5" s="1"/>
  <c r="O84" i="5" s="1"/>
  <c r="M272" i="5"/>
  <c r="M351" i="5"/>
  <c r="M361" i="5" s="1"/>
  <c r="M371" i="5" s="1"/>
  <c r="I351" i="5"/>
  <c r="I361" i="5" s="1"/>
  <c r="I371" i="5" s="1"/>
  <c r="P351" i="5"/>
  <c r="P361" i="5" s="1"/>
  <c r="P371" i="5" s="1"/>
  <c r="S353" i="5"/>
  <c r="S363" i="5" s="1"/>
  <c r="S373" i="5" s="1"/>
  <c r="J199" i="5"/>
  <c r="J209" i="5" s="1"/>
  <c r="J219" i="5" s="1"/>
  <c r="K199" i="5"/>
  <c r="K209" i="5" s="1"/>
  <c r="K219" i="5" s="1"/>
  <c r="L199" i="5"/>
  <c r="L209" i="5" s="1"/>
  <c r="L219" i="5" s="1"/>
  <c r="G229" i="5"/>
  <c r="E199" i="5"/>
  <c r="E209" i="5" s="1"/>
  <c r="E219" i="5" s="1"/>
  <c r="C199" i="5"/>
  <c r="C209" i="5" s="1"/>
  <c r="C219" i="5" s="1"/>
  <c r="M199" i="5"/>
  <c r="M209" i="5" s="1"/>
  <c r="M219" i="5" s="1"/>
  <c r="D199" i="5"/>
  <c r="D209" i="5" s="1"/>
  <c r="D219" i="5" s="1"/>
  <c r="G274" i="5"/>
  <c r="F199" i="5"/>
  <c r="F209" i="5" s="1"/>
  <c r="F219" i="5" s="1"/>
  <c r="G199" i="5"/>
  <c r="G209" i="5" s="1"/>
  <c r="G219" i="5" s="1"/>
  <c r="S154" i="5"/>
  <c r="S164" i="5" s="1"/>
  <c r="S174" i="5" s="1"/>
  <c r="L93" i="5"/>
  <c r="E94" i="5"/>
  <c r="M242" i="5"/>
  <c r="M252" i="5" s="1"/>
  <c r="M262" i="5" s="1"/>
  <c r="L381" i="5"/>
  <c r="R63" i="5"/>
  <c r="R73" i="5" s="1"/>
  <c r="R83" i="5" s="1"/>
  <c r="M152" i="5"/>
  <c r="M162" i="5" s="1"/>
  <c r="M172" i="5" s="1"/>
  <c r="E44" i="5"/>
  <c r="L148" i="5" s="1"/>
  <c r="L158" i="5" s="1"/>
  <c r="L168" i="5" s="1"/>
  <c r="E64" i="5"/>
  <c r="E74" i="5" s="1"/>
  <c r="E84" i="5" s="1"/>
  <c r="F64" i="5"/>
  <c r="F74" i="5" s="1"/>
  <c r="F84" i="5" s="1"/>
  <c r="O238" i="5"/>
  <c r="O248" i="5" s="1"/>
  <c r="O258" i="5" s="1"/>
  <c r="S244" i="5"/>
  <c r="S254" i="5" s="1"/>
  <c r="S264" i="5" s="1"/>
  <c r="L94" i="5"/>
  <c r="F383" i="5"/>
  <c r="O351" i="5"/>
  <c r="O361" i="5" s="1"/>
  <c r="O371" i="5" s="1"/>
  <c r="S351" i="5"/>
  <c r="S361" i="5" s="1"/>
  <c r="S371" i="5" s="1"/>
  <c r="G383" i="5"/>
  <c r="R192" i="5"/>
  <c r="R202" i="5" s="1"/>
  <c r="R212" i="5" s="1"/>
  <c r="D353" i="5"/>
  <c r="D363" i="5" s="1"/>
  <c r="D373" i="5" s="1"/>
  <c r="K353" i="5"/>
  <c r="K363" i="5" s="1"/>
  <c r="K373" i="5" s="1"/>
  <c r="H353" i="5"/>
  <c r="H363" i="5" s="1"/>
  <c r="H373" i="5" s="1"/>
  <c r="L229" i="5"/>
  <c r="K237" i="5"/>
  <c r="K247" i="5" s="1"/>
  <c r="K257" i="5" s="1"/>
  <c r="L237" i="5"/>
  <c r="L247" i="5" s="1"/>
  <c r="L257" i="5" s="1"/>
  <c r="M237" i="5"/>
  <c r="M247" i="5" s="1"/>
  <c r="M257" i="5" s="1"/>
  <c r="D237" i="5"/>
  <c r="D247" i="5" s="1"/>
  <c r="D257" i="5" s="1"/>
  <c r="F267" i="5"/>
  <c r="C237" i="5"/>
  <c r="C247" i="5" s="1"/>
  <c r="C257" i="5" s="1"/>
  <c r="F237" i="5"/>
  <c r="F247" i="5" s="1"/>
  <c r="F257" i="5" s="1"/>
  <c r="E237" i="5"/>
  <c r="E247" i="5" s="1"/>
  <c r="E257" i="5" s="1"/>
  <c r="R48" i="5"/>
  <c r="K336" i="5" s="1"/>
  <c r="C94" i="5"/>
  <c r="D94" i="5"/>
  <c r="Q199" i="5"/>
  <c r="Q209" i="5" s="1"/>
  <c r="Q219" i="5" s="1"/>
  <c r="K94" i="5"/>
  <c r="J351" i="5"/>
  <c r="J361" i="5" s="1"/>
  <c r="J371" i="5" s="1"/>
  <c r="M381" i="5"/>
  <c r="H381" i="5"/>
  <c r="H50" i="5"/>
  <c r="H95" i="5" s="1"/>
  <c r="D346" i="5"/>
  <c r="D356" i="5" s="1"/>
  <c r="D366" i="5" s="1"/>
  <c r="R346" i="5"/>
  <c r="R356" i="5" s="1"/>
  <c r="R366" i="5" s="1"/>
  <c r="D381" i="5"/>
  <c r="J267" i="5"/>
  <c r="R353" i="5"/>
  <c r="R363" i="5" s="1"/>
  <c r="R373" i="5" s="1"/>
  <c r="C353" i="5"/>
  <c r="C363" i="5" s="1"/>
  <c r="C373" i="5" s="1"/>
  <c r="M197" i="5"/>
  <c r="M207" i="5" s="1"/>
  <c r="M217" i="5" s="1"/>
  <c r="I237" i="5"/>
  <c r="I247" i="5" s="1"/>
  <c r="I257" i="5" s="1"/>
  <c r="O63" i="5"/>
  <c r="O73" i="5" s="1"/>
  <c r="O83" i="5" s="1"/>
  <c r="O48" i="5"/>
  <c r="O381" i="5" s="1"/>
  <c r="J64" i="5"/>
  <c r="J74" i="5" s="1"/>
  <c r="J84" i="5" s="1"/>
  <c r="R64" i="5"/>
  <c r="R74" i="5" s="1"/>
  <c r="R84" i="5" s="1"/>
  <c r="P199" i="5"/>
  <c r="P209" i="5" s="1"/>
  <c r="P219" i="5" s="1"/>
  <c r="R197" i="5"/>
  <c r="R207" i="5" s="1"/>
  <c r="R217" i="5" s="1"/>
  <c r="I381" i="5"/>
  <c r="J88" i="5"/>
  <c r="E351" i="5"/>
  <c r="E361" i="5" s="1"/>
  <c r="E371" i="5" s="1"/>
  <c r="H351" i="5"/>
  <c r="H361" i="5" s="1"/>
  <c r="H371" i="5" s="1"/>
  <c r="S346" i="5"/>
  <c r="S356" i="5" s="1"/>
  <c r="S366" i="5" s="1"/>
  <c r="J346" i="5"/>
  <c r="J356" i="5" s="1"/>
  <c r="J366" i="5" s="1"/>
  <c r="E381" i="5"/>
  <c r="G353" i="5"/>
  <c r="G363" i="5" s="1"/>
  <c r="G373" i="5" s="1"/>
  <c r="Q353" i="5"/>
  <c r="Q363" i="5" s="1"/>
  <c r="Q373" i="5" s="1"/>
  <c r="M182" i="5"/>
  <c r="J65" i="5"/>
  <c r="J75" i="5" s="1"/>
  <c r="J85" i="5" s="1"/>
  <c r="D274" i="5"/>
  <c r="D95" i="5"/>
  <c r="D229" i="5"/>
  <c r="N95" i="5"/>
  <c r="D184" i="5"/>
  <c r="G154" i="5"/>
  <c r="G164" i="5" s="1"/>
  <c r="G174" i="5" s="1"/>
  <c r="E229" i="5"/>
  <c r="L154" i="5"/>
  <c r="L164" i="5" s="1"/>
  <c r="L174" i="5" s="1"/>
  <c r="M154" i="5"/>
  <c r="M164" i="5" s="1"/>
  <c r="M174" i="5" s="1"/>
  <c r="E274" i="5"/>
  <c r="E184" i="5"/>
  <c r="F154" i="5"/>
  <c r="F164" i="5" s="1"/>
  <c r="F174" i="5" s="1"/>
  <c r="C154" i="5"/>
  <c r="C164" i="5" s="1"/>
  <c r="C174" i="5" s="1"/>
  <c r="D244" i="5"/>
  <c r="D254" i="5" s="1"/>
  <c r="D264" i="5" s="1"/>
  <c r="M244" i="5"/>
  <c r="M254" i="5" s="1"/>
  <c r="M264" i="5" s="1"/>
  <c r="F229" i="5"/>
  <c r="F244" i="5"/>
  <c r="F254" i="5" s="1"/>
  <c r="F264" i="5" s="1"/>
  <c r="J244" i="5"/>
  <c r="J254" i="5" s="1"/>
  <c r="J264" i="5" s="1"/>
  <c r="G244" i="5"/>
  <c r="G254" i="5" s="1"/>
  <c r="G264" i="5" s="1"/>
  <c r="F274" i="5"/>
  <c r="H244" i="5"/>
  <c r="H254" i="5" s="1"/>
  <c r="H264" i="5" s="1"/>
  <c r="C244" i="5"/>
  <c r="C254" i="5" s="1"/>
  <c r="C264" i="5" s="1"/>
  <c r="K244" i="5"/>
  <c r="K254" i="5" s="1"/>
  <c r="K264" i="5" s="1"/>
  <c r="L244" i="5"/>
  <c r="L254" i="5" s="1"/>
  <c r="L264" i="5" s="1"/>
  <c r="E244" i="5"/>
  <c r="E254" i="5" s="1"/>
  <c r="E264" i="5" s="1"/>
  <c r="K229" i="5"/>
  <c r="L267" i="5"/>
  <c r="M63" i="5"/>
  <c r="M73" i="5" s="1"/>
  <c r="M83" i="5" s="1"/>
  <c r="D64" i="5"/>
  <c r="D74" i="5" s="1"/>
  <c r="D84" i="5" s="1"/>
  <c r="J381" i="5"/>
  <c r="L351" i="5"/>
  <c r="L361" i="5" s="1"/>
  <c r="L371" i="5" s="1"/>
  <c r="G381" i="5"/>
  <c r="M95" i="5"/>
  <c r="M184" i="5"/>
  <c r="P58" i="5"/>
  <c r="P68" i="5" s="1"/>
  <c r="P78" i="5" s="1"/>
  <c r="M93" i="5"/>
  <c r="O152" i="5"/>
  <c r="O162" i="5" s="1"/>
  <c r="O172" i="5" s="1"/>
  <c r="N94" i="5"/>
  <c r="R351" i="5"/>
  <c r="R361" i="5" s="1"/>
  <c r="R371" i="5" s="1"/>
  <c r="S65" i="5"/>
  <c r="S75" i="5" s="1"/>
  <c r="S85" i="5" s="1"/>
  <c r="I94" i="5"/>
  <c r="R152" i="5"/>
  <c r="R162" i="5" s="1"/>
  <c r="R172" i="5" s="1"/>
  <c r="L227" i="5"/>
  <c r="D228" i="5"/>
  <c r="S50" i="5"/>
  <c r="S193" i="5"/>
  <c r="S203" i="5" s="1"/>
  <c r="S213" i="5" s="1"/>
  <c r="E383" i="5"/>
  <c r="K383" i="5"/>
  <c r="R198" i="5"/>
  <c r="R208" i="5" s="1"/>
  <c r="R218" i="5" s="1"/>
  <c r="D351" i="5"/>
  <c r="D361" i="5" s="1"/>
  <c r="D371" i="5" s="1"/>
  <c r="H65" i="5"/>
  <c r="H75" i="5" s="1"/>
  <c r="H85" i="5" s="1"/>
  <c r="F353" i="5"/>
  <c r="F363" i="5" s="1"/>
  <c r="F373" i="5" s="1"/>
  <c r="P353" i="5"/>
  <c r="P363" i="5" s="1"/>
  <c r="P373" i="5" s="1"/>
  <c r="J229" i="5"/>
  <c r="D153" i="5"/>
  <c r="D163" i="5" s="1"/>
  <c r="D173" i="5" s="1"/>
  <c r="J94" i="5"/>
  <c r="O193" i="5"/>
  <c r="O203" i="5" s="1"/>
  <c r="O213" i="5" s="1"/>
  <c r="J222" i="5"/>
  <c r="C380" i="5"/>
  <c r="M44" i="5"/>
  <c r="D377" i="5" s="1"/>
  <c r="R44" i="5"/>
  <c r="L332" i="5" s="1"/>
  <c r="H64" i="5"/>
  <c r="H74" i="5" s="1"/>
  <c r="H84" i="5" s="1"/>
  <c r="S198" i="5"/>
  <c r="S208" i="5" s="1"/>
  <c r="S218" i="5" s="1"/>
  <c r="Q198" i="5"/>
  <c r="Q208" i="5" s="1"/>
  <c r="Q218" i="5" s="1"/>
  <c r="S49" i="5"/>
  <c r="D139" i="5" s="1"/>
  <c r="L380" i="5"/>
  <c r="I376" i="5"/>
  <c r="K380" i="5"/>
  <c r="C331" i="5"/>
  <c r="J44" i="5"/>
  <c r="J332" i="5" s="1"/>
  <c r="C64" i="5"/>
  <c r="C74" i="5" s="1"/>
  <c r="C84" i="5" s="1"/>
  <c r="I64" i="5"/>
  <c r="I74" i="5" s="1"/>
  <c r="I84" i="5" s="1"/>
  <c r="L238" i="5"/>
  <c r="L248" i="5" s="1"/>
  <c r="L258" i="5" s="1"/>
  <c r="S64" i="5"/>
  <c r="S74" i="5" s="1"/>
  <c r="S84" i="5" s="1"/>
  <c r="G345" i="5"/>
  <c r="G355" i="5" s="1"/>
  <c r="G365" i="5" s="1"/>
  <c r="K331" i="5"/>
  <c r="R193" i="5"/>
  <c r="R203" i="5" s="1"/>
  <c r="R213" i="5" s="1"/>
  <c r="L272" i="5"/>
  <c r="I153" i="5"/>
  <c r="I163" i="5" s="1"/>
  <c r="I173" i="5" s="1"/>
  <c r="F331" i="5"/>
  <c r="O377" i="5"/>
  <c r="O89" i="5"/>
  <c r="O268" i="5"/>
  <c r="O223" i="5"/>
  <c r="P376" i="5"/>
  <c r="F59" i="5"/>
  <c r="F69" i="5" s="1"/>
  <c r="F79" i="5" s="1"/>
  <c r="G59" i="5"/>
  <c r="G69" i="5" s="1"/>
  <c r="G79" i="5" s="1"/>
  <c r="N89" i="5"/>
  <c r="D268" i="5"/>
  <c r="H59" i="5"/>
  <c r="H69" i="5" s="1"/>
  <c r="H79" i="5" s="1"/>
  <c r="K59" i="5"/>
  <c r="K69" i="5" s="1"/>
  <c r="K79" i="5" s="1"/>
  <c r="C59" i="5"/>
  <c r="C69" i="5" s="1"/>
  <c r="C79" i="5" s="1"/>
  <c r="D59" i="5"/>
  <c r="D69" i="5" s="1"/>
  <c r="D79" i="5" s="1"/>
  <c r="L59" i="5"/>
  <c r="L69" i="5" s="1"/>
  <c r="L79" i="5" s="1"/>
  <c r="D89" i="5"/>
  <c r="D223" i="5"/>
  <c r="O236" i="5"/>
  <c r="O246" i="5" s="1"/>
  <c r="O256" i="5" s="1"/>
  <c r="F375" i="5"/>
  <c r="C381" i="5"/>
  <c r="O336" i="5"/>
  <c r="P335" i="5"/>
  <c r="P380" i="5"/>
  <c r="E307" i="5"/>
  <c r="E317" i="5" s="1"/>
  <c r="E327" i="5" s="1"/>
  <c r="M307" i="5"/>
  <c r="M317" i="5" s="1"/>
  <c r="M327" i="5" s="1"/>
  <c r="F307" i="5"/>
  <c r="F317" i="5" s="1"/>
  <c r="F327" i="5" s="1"/>
  <c r="O307" i="5"/>
  <c r="O317" i="5" s="1"/>
  <c r="O327" i="5" s="1"/>
  <c r="G307" i="5"/>
  <c r="G317" i="5" s="1"/>
  <c r="G327" i="5" s="1"/>
  <c r="R337" i="5"/>
  <c r="P307" i="5"/>
  <c r="P317" i="5" s="1"/>
  <c r="P327" i="5" s="1"/>
  <c r="H307" i="5"/>
  <c r="H317" i="5" s="1"/>
  <c r="H327" i="5" s="1"/>
  <c r="R382" i="5"/>
  <c r="R307" i="5"/>
  <c r="R317" i="5" s="1"/>
  <c r="R327" i="5" s="1"/>
  <c r="J307" i="5"/>
  <c r="J317" i="5" s="1"/>
  <c r="J327" i="5" s="1"/>
  <c r="S307" i="5"/>
  <c r="S317" i="5" s="1"/>
  <c r="S327" i="5" s="1"/>
  <c r="C307" i="5"/>
  <c r="C317" i="5" s="1"/>
  <c r="C327" i="5" s="1"/>
  <c r="K307" i="5"/>
  <c r="K317" i="5" s="1"/>
  <c r="K327" i="5" s="1"/>
  <c r="D307" i="5"/>
  <c r="D317" i="5" s="1"/>
  <c r="D327" i="5" s="1"/>
  <c r="Q307" i="5"/>
  <c r="Q317" i="5" s="1"/>
  <c r="Q327" i="5" s="1"/>
  <c r="I307" i="5"/>
  <c r="I317" i="5" s="1"/>
  <c r="I327" i="5" s="1"/>
  <c r="L307" i="5"/>
  <c r="L317" i="5" s="1"/>
  <c r="L327" i="5" s="1"/>
  <c r="Q381" i="5"/>
  <c r="S337" i="5"/>
  <c r="O59" i="5"/>
  <c r="O69" i="5" s="1"/>
  <c r="O79" i="5" s="1"/>
  <c r="L377" i="5"/>
  <c r="L89" i="5"/>
  <c r="L223" i="5"/>
  <c r="L268" i="5"/>
  <c r="G377" i="5"/>
  <c r="I193" i="5"/>
  <c r="I203" i="5" s="1"/>
  <c r="I213" i="5" s="1"/>
  <c r="G193" i="5"/>
  <c r="G203" i="5" s="1"/>
  <c r="G213" i="5" s="1"/>
  <c r="K193" i="5"/>
  <c r="K203" i="5" s="1"/>
  <c r="K213" i="5" s="1"/>
  <c r="C193" i="5"/>
  <c r="C203" i="5" s="1"/>
  <c r="C213" i="5" s="1"/>
  <c r="L193" i="5"/>
  <c r="L203" i="5" s="1"/>
  <c r="L213" i="5" s="1"/>
  <c r="D193" i="5"/>
  <c r="D203" i="5" s="1"/>
  <c r="D213" i="5" s="1"/>
  <c r="M193" i="5"/>
  <c r="M203" i="5" s="1"/>
  <c r="M213" i="5" s="1"/>
  <c r="G268" i="5"/>
  <c r="H193" i="5"/>
  <c r="H203" i="5" s="1"/>
  <c r="H213" i="5" s="1"/>
  <c r="G223" i="5"/>
  <c r="E193" i="5"/>
  <c r="E203" i="5" s="1"/>
  <c r="E213" i="5" s="1"/>
  <c r="Q193" i="5"/>
  <c r="Q203" i="5" s="1"/>
  <c r="Q213" i="5" s="1"/>
  <c r="G89" i="5"/>
  <c r="F193" i="5"/>
  <c r="F203" i="5" s="1"/>
  <c r="F213" i="5" s="1"/>
  <c r="D331" i="5"/>
  <c r="C335" i="5"/>
  <c r="F380" i="5"/>
  <c r="G331" i="5"/>
  <c r="G376" i="5"/>
  <c r="G88" i="5"/>
  <c r="D192" i="5"/>
  <c r="D202" i="5" s="1"/>
  <c r="D212" i="5" s="1"/>
  <c r="L192" i="5"/>
  <c r="L202" i="5" s="1"/>
  <c r="L212" i="5" s="1"/>
  <c r="C192" i="5"/>
  <c r="C202" i="5" s="1"/>
  <c r="C212" i="5" s="1"/>
  <c r="E192" i="5"/>
  <c r="E202" i="5" s="1"/>
  <c r="E212" i="5" s="1"/>
  <c r="M192" i="5"/>
  <c r="M202" i="5" s="1"/>
  <c r="M212" i="5" s="1"/>
  <c r="G267" i="5"/>
  <c r="I222" i="5"/>
  <c r="F192" i="5"/>
  <c r="F202" i="5" s="1"/>
  <c r="F212" i="5" s="1"/>
  <c r="C222" i="5"/>
  <c r="L222" i="5"/>
  <c r="G192" i="5"/>
  <c r="G202" i="5" s="1"/>
  <c r="G212" i="5" s="1"/>
  <c r="D222" i="5"/>
  <c r="M222" i="5"/>
  <c r="J192" i="5"/>
  <c r="J202" i="5" s="1"/>
  <c r="J212" i="5" s="1"/>
  <c r="H192" i="5"/>
  <c r="H202" i="5" s="1"/>
  <c r="H212" i="5" s="1"/>
  <c r="F222" i="5"/>
  <c r="I192" i="5"/>
  <c r="I202" i="5" s="1"/>
  <c r="I212" i="5" s="1"/>
  <c r="G222" i="5"/>
  <c r="K192" i="5"/>
  <c r="K202" i="5" s="1"/>
  <c r="K212" i="5" s="1"/>
  <c r="H380" i="5"/>
  <c r="C377" i="5"/>
  <c r="C332" i="5"/>
  <c r="C268" i="5"/>
  <c r="C89" i="5"/>
  <c r="C223" i="5"/>
  <c r="G238" i="5"/>
  <c r="G248" i="5" s="1"/>
  <c r="G258" i="5" s="1"/>
  <c r="D238" i="5"/>
  <c r="D248" i="5" s="1"/>
  <c r="D258" i="5" s="1"/>
  <c r="L153" i="5"/>
  <c r="L163" i="5" s="1"/>
  <c r="L173" i="5" s="1"/>
  <c r="P337" i="5"/>
  <c r="P382" i="5"/>
  <c r="S352" i="5"/>
  <c r="S362" i="5" s="1"/>
  <c r="S372" i="5" s="1"/>
  <c r="C352" i="5"/>
  <c r="C362" i="5" s="1"/>
  <c r="C372" i="5" s="1"/>
  <c r="K352" i="5"/>
  <c r="K362" i="5" s="1"/>
  <c r="K372" i="5" s="1"/>
  <c r="D352" i="5"/>
  <c r="D362" i="5" s="1"/>
  <c r="D372" i="5" s="1"/>
  <c r="L352" i="5"/>
  <c r="L362" i="5" s="1"/>
  <c r="L372" i="5" s="1"/>
  <c r="M382" i="5"/>
  <c r="E352" i="5"/>
  <c r="E362" i="5" s="1"/>
  <c r="E372" i="5" s="1"/>
  <c r="M352" i="5"/>
  <c r="M362" i="5" s="1"/>
  <c r="M372" i="5" s="1"/>
  <c r="F352" i="5"/>
  <c r="F362" i="5" s="1"/>
  <c r="F372" i="5" s="1"/>
  <c r="P352" i="5"/>
  <c r="P362" i="5" s="1"/>
  <c r="P372" i="5" s="1"/>
  <c r="H352" i="5"/>
  <c r="H362" i="5" s="1"/>
  <c r="H372" i="5" s="1"/>
  <c r="Q352" i="5"/>
  <c r="Q362" i="5" s="1"/>
  <c r="Q372" i="5" s="1"/>
  <c r="I352" i="5"/>
  <c r="I362" i="5" s="1"/>
  <c r="I372" i="5" s="1"/>
  <c r="M337" i="5"/>
  <c r="G352" i="5"/>
  <c r="G362" i="5" s="1"/>
  <c r="G372" i="5" s="1"/>
  <c r="O352" i="5"/>
  <c r="O362" i="5" s="1"/>
  <c r="O372" i="5" s="1"/>
  <c r="R352" i="5"/>
  <c r="R362" i="5" s="1"/>
  <c r="R372" i="5" s="1"/>
  <c r="J352" i="5"/>
  <c r="J362" i="5" s="1"/>
  <c r="J372" i="5" s="1"/>
  <c r="M183" i="5"/>
  <c r="M228" i="5"/>
  <c r="L335" i="5"/>
  <c r="C383" i="5"/>
  <c r="C338" i="5"/>
  <c r="O335" i="5"/>
  <c r="O380" i="5"/>
  <c r="P377" i="5"/>
  <c r="I300" i="5"/>
  <c r="I310" i="5" s="1"/>
  <c r="I320" i="5" s="1"/>
  <c r="R330" i="5"/>
  <c r="K300" i="5"/>
  <c r="K310" i="5" s="1"/>
  <c r="K320" i="5" s="1"/>
  <c r="R300" i="5"/>
  <c r="R310" i="5" s="1"/>
  <c r="R320" i="5" s="1"/>
  <c r="L300" i="5"/>
  <c r="L310" i="5" s="1"/>
  <c r="L320" i="5" s="1"/>
  <c r="D300" i="5"/>
  <c r="D310" i="5" s="1"/>
  <c r="D320" i="5" s="1"/>
  <c r="K64" i="5"/>
  <c r="K74" i="5" s="1"/>
  <c r="K84" i="5" s="1"/>
  <c r="L133" i="5"/>
  <c r="S376" i="5"/>
  <c r="S331" i="5"/>
  <c r="F345" i="5"/>
  <c r="F355" i="5" s="1"/>
  <c r="F365" i="5" s="1"/>
  <c r="H377" i="5"/>
  <c r="H223" i="5"/>
  <c r="H89" i="5"/>
  <c r="H268" i="5"/>
  <c r="F335" i="5"/>
  <c r="D335" i="5"/>
  <c r="I337" i="5"/>
  <c r="I382" i="5"/>
  <c r="I183" i="5"/>
  <c r="I228" i="5"/>
  <c r="K377" i="5"/>
  <c r="K223" i="5"/>
  <c r="K268" i="5"/>
  <c r="K89" i="5"/>
  <c r="L338" i="5"/>
  <c r="K238" i="5"/>
  <c r="K248" i="5" s="1"/>
  <c r="K258" i="5" s="1"/>
  <c r="C153" i="5"/>
  <c r="C163" i="5" s="1"/>
  <c r="C173" i="5" s="1"/>
  <c r="H153" i="5"/>
  <c r="H163" i="5" s="1"/>
  <c r="H173" i="5" s="1"/>
  <c r="L375" i="5"/>
  <c r="O305" i="5"/>
  <c r="O315" i="5" s="1"/>
  <c r="O325" i="5" s="1"/>
  <c r="C305" i="5"/>
  <c r="C315" i="5" s="1"/>
  <c r="C325" i="5" s="1"/>
  <c r="K305" i="5"/>
  <c r="K315" i="5" s="1"/>
  <c r="K325" i="5" s="1"/>
  <c r="P305" i="5"/>
  <c r="P315" i="5" s="1"/>
  <c r="P325" i="5" s="1"/>
  <c r="D305" i="5"/>
  <c r="D315" i="5" s="1"/>
  <c r="D325" i="5" s="1"/>
  <c r="L305" i="5"/>
  <c r="L315" i="5" s="1"/>
  <c r="L325" i="5" s="1"/>
  <c r="Q305" i="5"/>
  <c r="Q315" i="5" s="1"/>
  <c r="Q325" i="5" s="1"/>
  <c r="E305" i="5"/>
  <c r="E315" i="5" s="1"/>
  <c r="E325" i="5" s="1"/>
  <c r="M305" i="5"/>
  <c r="M315" i="5" s="1"/>
  <c r="M325" i="5" s="1"/>
  <c r="R335" i="5"/>
  <c r="R305" i="5"/>
  <c r="R315" i="5" s="1"/>
  <c r="R325" i="5" s="1"/>
  <c r="F305" i="5"/>
  <c r="F315" i="5" s="1"/>
  <c r="F325" i="5" s="1"/>
  <c r="H305" i="5"/>
  <c r="H315" i="5" s="1"/>
  <c r="H325" i="5" s="1"/>
  <c r="I305" i="5"/>
  <c r="I315" i="5" s="1"/>
  <c r="I325" i="5" s="1"/>
  <c r="S305" i="5"/>
  <c r="S315" i="5" s="1"/>
  <c r="S325" i="5" s="1"/>
  <c r="G305" i="5"/>
  <c r="G315" i="5" s="1"/>
  <c r="G325" i="5" s="1"/>
  <c r="R380" i="5"/>
  <c r="J305" i="5"/>
  <c r="J315" i="5" s="1"/>
  <c r="J325" i="5" s="1"/>
  <c r="Q335" i="5"/>
  <c r="Q380" i="5"/>
  <c r="M153" i="5"/>
  <c r="M163" i="5" s="1"/>
  <c r="M173" i="5" s="1"/>
  <c r="S375" i="5"/>
  <c r="S330" i="5"/>
  <c r="H337" i="5"/>
  <c r="H382" i="5"/>
  <c r="H183" i="5"/>
  <c r="H228" i="5"/>
  <c r="H221" i="5"/>
  <c r="G375" i="5"/>
  <c r="G330" i="5"/>
  <c r="J375" i="5"/>
  <c r="J380" i="5"/>
  <c r="J335" i="5"/>
  <c r="E59" i="5"/>
  <c r="E69" i="5" s="1"/>
  <c r="E79" i="5" s="1"/>
  <c r="C181" i="5"/>
  <c r="C151" i="5"/>
  <c r="C161" i="5" s="1"/>
  <c r="C171" i="5" s="1"/>
  <c r="E380" i="5"/>
  <c r="E335" i="5"/>
  <c r="P375" i="5"/>
  <c r="P330" i="5"/>
  <c r="D302" i="5"/>
  <c r="D312" i="5" s="1"/>
  <c r="D322" i="5" s="1"/>
  <c r="M94" i="5"/>
  <c r="Q337" i="5"/>
  <c r="Q382" i="5"/>
  <c r="P59" i="5"/>
  <c r="P69" i="5" s="1"/>
  <c r="P79" i="5" s="1"/>
  <c r="G337" i="5"/>
  <c r="G382" i="5"/>
  <c r="C198" i="5"/>
  <c r="C208" i="5" s="1"/>
  <c r="C218" i="5" s="1"/>
  <c r="K198" i="5"/>
  <c r="K208" i="5" s="1"/>
  <c r="K218" i="5" s="1"/>
  <c r="I198" i="5"/>
  <c r="I208" i="5" s="1"/>
  <c r="I218" i="5" s="1"/>
  <c r="D198" i="5"/>
  <c r="D208" i="5" s="1"/>
  <c r="D218" i="5" s="1"/>
  <c r="L198" i="5"/>
  <c r="L208" i="5" s="1"/>
  <c r="L218" i="5" s="1"/>
  <c r="G183" i="5"/>
  <c r="E198" i="5"/>
  <c r="E208" i="5" s="1"/>
  <c r="E218" i="5" s="1"/>
  <c r="M198" i="5"/>
  <c r="M208" i="5" s="1"/>
  <c r="M218" i="5" s="1"/>
  <c r="F198" i="5"/>
  <c r="F208" i="5" s="1"/>
  <c r="F218" i="5" s="1"/>
  <c r="O198" i="5"/>
  <c r="O208" i="5" s="1"/>
  <c r="O218" i="5" s="1"/>
  <c r="G228" i="5"/>
  <c r="G198" i="5"/>
  <c r="G208" i="5" s="1"/>
  <c r="G218" i="5" s="1"/>
  <c r="H198" i="5"/>
  <c r="H208" i="5" s="1"/>
  <c r="H218" i="5" s="1"/>
  <c r="J198" i="5"/>
  <c r="J208" i="5" s="1"/>
  <c r="J218" i="5" s="1"/>
  <c r="C330" i="5"/>
  <c r="J338" i="5"/>
  <c r="J382" i="5"/>
  <c r="J337" i="5"/>
  <c r="J183" i="5"/>
  <c r="J228" i="5"/>
  <c r="C238" i="5"/>
  <c r="C248" i="5" s="1"/>
  <c r="C258" i="5" s="1"/>
  <c r="G153" i="5"/>
  <c r="G163" i="5" s="1"/>
  <c r="G173" i="5" s="1"/>
  <c r="E337" i="5"/>
  <c r="R347" i="5"/>
  <c r="R357" i="5" s="1"/>
  <c r="R367" i="5" s="1"/>
  <c r="D347" i="5"/>
  <c r="D357" i="5" s="1"/>
  <c r="D367" i="5" s="1"/>
  <c r="L347" i="5"/>
  <c r="L357" i="5" s="1"/>
  <c r="L367" i="5" s="1"/>
  <c r="S347" i="5"/>
  <c r="S357" i="5" s="1"/>
  <c r="S367" i="5" s="1"/>
  <c r="E347" i="5"/>
  <c r="E357" i="5" s="1"/>
  <c r="E367" i="5" s="1"/>
  <c r="M347" i="5"/>
  <c r="M357" i="5" s="1"/>
  <c r="M367" i="5" s="1"/>
  <c r="F347" i="5"/>
  <c r="F357" i="5" s="1"/>
  <c r="F367" i="5" s="1"/>
  <c r="G347" i="5"/>
  <c r="G357" i="5" s="1"/>
  <c r="G367" i="5" s="1"/>
  <c r="O347" i="5"/>
  <c r="O357" i="5" s="1"/>
  <c r="O367" i="5" s="1"/>
  <c r="I347" i="5"/>
  <c r="I357" i="5" s="1"/>
  <c r="I367" i="5" s="1"/>
  <c r="P347" i="5"/>
  <c r="P357" i="5" s="1"/>
  <c r="P367" i="5" s="1"/>
  <c r="J347" i="5"/>
  <c r="J357" i="5" s="1"/>
  <c r="J367" i="5" s="1"/>
  <c r="M377" i="5"/>
  <c r="Q347" i="5"/>
  <c r="Q357" i="5" s="1"/>
  <c r="Q367" i="5" s="1"/>
  <c r="H347" i="5"/>
  <c r="H357" i="5" s="1"/>
  <c r="H367" i="5" s="1"/>
  <c r="C347" i="5"/>
  <c r="C357" i="5" s="1"/>
  <c r="C367" i="5" s="1"/>
  <c r="K347" i="5"/>
  <c r="K357" i="5" s="1"/>
  <c r="K367" i="5" s="1"/>
  <c r="O331" i="5"/>
  <c r="O376" i="5"/>
  <c r="L382" i="5"/>
  <c r="L337" i="5"/>
  <c r="L228" i="5"/>
  <c r="L183" i="5"/>
  <c r="O338" i="5"/>
  <c r="O383" i="5"/>
  <c r="I59" i="5"/>
  <c r="I69" i="5" s="1"/>
  <c r="I79" i="5" s="1"/>
  <c r="I44" i="5"/>
  <c r="H88" i="5"/>
  <c r="H376" i="5"/>
  <c r="H331" i="5"/>
  <c r="H267" i="5"/>
  <c r="H222" i="5"/>
  <c r="Q301" i="5"/>
  <c r="Q311" i="5" s="1"/>
  <c r="Q321" i="5" s="1"/>
  <c r="I301" i="5"/>
  <c r="I311" i="5" s="1"/>
  <c r="I321" i="5" s="1"/>
  <c r="R376" i="5"/>
  <c r="R301" i="5"/>
  <c r="R311" i="5" s="1"/>
  <c r="R321" i="5" s="1"/>
  <c r="J301" i="5"/>
  <c r="J311" i="5" s="1"/>
  <c r="J321" i="5" s="1"/>
  <c r="S301" i="5"/>
  <c r="S311" i="5" s="1"/>
  <c r="S321" i="5" s="1"/>
  <c r="C301" i="5"/>
  <c r="C311" i="5" s="1"/>
  <c r="C321" i="5" s="1"/>
  <c r="K301" i="5"/>
  <c r="K311" i="5" s="1"/>
  <c r="K321" i="5" s="1"/>
  <c r="R331" i="5"/>
  <c r="D301" i="5"/>
  <c r="D311" i="5" s="1"/>
  <c r="D321" i="5" s="1"/>
  <c r="L301" i="5"/>
  <c r="L311" i="5" s="1"/>
  <c r="L321" i="5" s="1"/>
  <c r="F301" i="5"/>
  <c r="F311" i="5" s="1"/>
  <c r="F321" i="5" s="1"/>
  <c r="O301" i="5"/>
  <c r="O311" i="5" s="1"/>
  <c r="O321" i="5" s="1"/>
  <c r="G301" i="5"/>
  <c r="G311" i="5" s="1"/>
  <c r="G321" i="5" s="1"/>
  <c r="M301" i="5"/>
  <c r="M311" i="5" s="1"/>
  <c r="M321" i="5" s="1"/>
  <c r="E301" i="5"/>
  <c r="E311" i="5" s="1"/>
  <c r="E321" i="5" s="1"/>
  <c r="H301" i="5"/>
  <c r="H311" i="5" s="1"/>
  <c r="H321" i="5" s="1"/>
  <c r="P301" i="5"/>
  <c r="P311" i="5" s="1"/>
  <c r="P321" i="5" s="1"/>
  <c r="M64" i="5"/>
  <c r="M74" i="5" s="1"/>
  <c r="M84" i="5" s="1"/>
  <c r="S383" i="5"/>
  <c r="S338" i="5"/>
  <c r="Q375" i="5"/>
  <c r="Q330" i="5"/>
  <c r="D382" i="5"/>
  <c r="D337" i="5"/>
  <c r="D183" i="5"/>
  <c r="H383" i="5"/>
  <c r="I331" i="5"/>
  <c r="F377" i="5"/>
  <c r="K153" i="5"/>
  <c r="K163" i="5" s="1"/>
  <c r="K173" i="5" s="1"/>
  <c r="E382" i="5"/>
  <c r="C146" i="5"/>
  <c r="C156" i="5" s="1"/>
  <c r="C166" i="5" s="1"/>
  <c r="O146" i="5"/>
  <c r="O156" i="5" s="1"/>
  <c r="O166" i="5" s="1"/>
  <c r="E375" i="5"/>
  <c r="E330" i="5"/>
  <c r="Q338" i="5"/>
  <c r="Q383" i="5"/>
  <c r="K337" i="5"/>
  <c r="K382" i="5"/>
  <c r="K183" i="5"/>
  <c r="K228" i="5"/>
  <c r="H132" i="5"/>
  <c r="I350" i="5"/>
  <c r="I360" i="5" s="1"/>
  <c r="I370" i="5" s="1"/>
  <c r="J350" i="5"/>
  <c r="J360" i="5" s="1"/>
  <c r="J370" i="5" s="1"/>
  <c r="O350" i="5"/>
  <c r="O360" i="5" s="1"/>
  <c r="O370" i="5" s="1"/>
  <c r="C350" i="5"/>
  <c r="C360" i="5" s="1"/>
  <c r="C370" i="5" s="1"/>
  <c r="K350" i="5"/>
  <c r="K360" i="5" s="1"/>
  <c r="K370" i="5" s="1"/>
  <c r="P350" i="5"/>
  <c r="P360" i="5" s="1"/>
  <c r="P370" i="5" s="1"/>
  <c r="D350" i="5"/>
  <c r="D360" i="5" s="1"/>
  <c r="D370" i="5" s="1"/>
  <c r="L350" i="5"/>
  <c r="L360" i="5" s="1"/>
  <c r="L370" i="5" s="1"/>
  <c r="M380" i="5"/>
  <c r="R350" i="5"/>
  <c r="R360" i="5" s="1"/>
  <c r="R370" i="5" s="1"/>
  <c r="F350" i="5"/>
  <c r="F360" i="5" s="1"/>
  <c r="F370" i="5" s="1"/>
  <c r="S350" i="5"/>
  <c r="S360" i="5" s="1"/>
  <c r="S370" i="5" s="1"/>
  <c r="G350" i="5"/>
  <c r="G360" i="5" s="1"/>
  <c r="G370" i="5" s="1"/>
  <c r="M350" i="5"/>
  <c r="M360" i="5" s="1"/>
  <c r="M370" i="5" s="1"/>
  <c r="M335" i="5"/>
  <c r="Q350" i="5"/>
  <c r="Q360" i="5" s="1"/>
  <c r="Q370" i="5" s="1"/>
  <c r="E350" i="5"/>
  <c r="E360" i="5" s="1"/>
  <c r="E370" i="5" s="1"/>
  <c r="H350" i="5"/>
  <c r="H360" i="5" s="1"/>
  <c r="H370" i="5" s="1"/>
  <c r="O375" i="5"/>
  <c r="O330" i="5"/>
  <c r="P338" i="5"/>
  <c r="P383" i="5"/>
  <c r="Q59" i="5"/>
  <c r="Q69" i="5" s="1"/>
  <c r="Q79" i="5" s="1"/>
  <c r="P308" i="5"/>
  <c r="P318" i="5" s="1"/>
  <c r="P328" i="5" s="1"/>
  <c r="J308" i="5"/>
  <c r="J318" i="5" s="1"/>
  <c r="J328" i="5" s="1"/>
  <c r="Q308" i="5"/>
  <c r="Q318" i="5" s="1"/>
  <c r="Q328" i="5" s="1"/>
  <c r="C308" i="5"/>
  <c r="C318" i="5" s="1"/>
  <c r="C328" i="5" s="1"/>
  <c r="K308" i="5"/>
  <c r="K318" i="5" s="1"/>
  <c r="K328" i="5" s="1"/>
  <c r="R308" i="5"/>
  <c r="R318" i="5" s="1"/>
  <c r="R328" i="5" s="1"/>
  <c r="D308" i="5"/>
  <c r="D318" i="5" s="1"/>
  <c r="D328" i="5" s="1"/>
  <c r="L308" i="5"/>
  <c r="L318" i="5" s="1"/>
  <c r="L328" i="5" s="1"/>
  <c r="R338" i="5"/>
  <c r="S308" i="5"/>
  <c r="S318" i="5" s="1"/>
  <c r="S328" i="5" s="1"/>
  <c r="E308" i="5"/>
  <c r="E318" i="5" s="1"/>
  <c r="E328" i="5" s="1"/>
  <c r="M308" i="5"/>
  <c r="M318" i="5" s="1"/>
  <c r="M328" i="5" s="1"/>
  <c r="G308" i="5"/>
  <c r="G318" i="5" s="1"/>
  <c r="G328" i="5" s="1"/>
  <c r="H308" i="5"/>
  <c r="H318" i="5" s="1"/>
  <c r="H328" i="5" s="1"/>
  <c r="R383" i="5"/>
  <c r="O308" i="5"/>
  <c r="O318" i="5" s="1"/>
  <c r="O328" i="5" s="1"/>
  <c r="F308" i="5"/>
  <c r="F318" i="5" s="1"/>
  <c r="F328" i="5" s="1"/>
  <c r="I308" i="5"/>
  <c r="I318" i="5" s="1"/>
  <c r="I328" i="5" s="1"/>
  <c r="L64" i="5"/>
  <c r="L74" i="5" s="1"/>
  <c r="L84" i="5" s="1"/>
  <c r="Q376" i="5"/>
  <c r="Q331" i="5"/>
  <c r="R59" i="5"/>
  <c r="R69" i="5" s="1"/>
  <c r="R79" i="5" s="1"/>
  <c r="S380" i="5"/>
  <c r="S335" i="5"/>
  <c r="F338" i="5"/>
  <c r="E345" i="5"/>
  <c r="E355" i="5" s="1"/>
  <c r="E365" i="5" s="1"/>
  <c r="D338" i="5"/>
  <c r="G338" i="5"/>
  <c r="M331" i="5"/>
  <c r="J193" i="5"/>
  <c r="J203" i="5" s="1"/>
  <c r="J213" i="5" s="1"/>
  <c r="J331" i="5"/>
  <c r="C382" i="5"/>
  <c r="C337" i="5"/>
  <c r="C228" i="5"/>
  <c r="C183" i="5"/>
  <c r="I338" i="5"/>
  <c r="E228" i="5"/>
  <c r="I330" i="5"/>
  <c r="O134" i="5"/>
  <c r="S377" i="5"/>
  <c r="G335" i="5"/>
  <c r="H87" i="5"/>
  <c r="O57" i="5"/>
  <c r="O67" i="5" s="1"/>
  <c r="O77" i="5" s="1"/>
  <c r="D375" i="5"/>
  <c r="D330" i="5"/>
  <c r="E376" i="5"/>
  <c r="E331" i="5"/>
  <c r="F337" i="5"/>
  <c r="F382" i="5"/>
  <c r="M59" i="5"/>
  <c r="M69" i="5" s="1"/>
  <c r="M79" i="5" s="1"/>
  <c r="I132" i="5"/>
  <c r="O337" i="5"/>
  <c r="O382" i="5"/>
  <c r="P381" i="5"/>
  <c r="J306" i="5"/>
  <c r="J316" i="5" s="1"/>
  <c r="J326" i="5" s="1"/>
  <c r="P306" i="5"/>
  <c r="P316" i="5" s="1"/>
  <c r="P326" i="5" s="1"/>
  <c r="Q332" i="5"/>
  <c r="Q377" i="5"/>
  <c r="S381" i="5"/>
  <c r="E338" i="5"/>
  <c r="K338" i="5"/>
  <c r="H330" i="5"/>
  <c r="L345" i="5"/>
  <c r="L355" i="5" s="1"/>
  <c r="L365" i="5" s="1"/>
  <c r="J345" i="5"/>
  <c r="J355" i="5" s="1"/>
  <c r="J365" i="5" s="1"/>
  <c r="G380" i="5"/>
  <c r="C266" i="5"/>
  <c r="I335" i="5"/>
  <c r="I380" i="5"/>
  <c r="I226" i="5"/>
  <c r="I92" i="5"/>
  <c r="I271" i="5"/>
  <c r="K335" i="5"/>
  <c r="H238" i="5"/>
  <c r="H248" i="5" s="1"/>
  <c r="H258" i="5" s="1"/>
  <c r="F89" i="5"/>
  <c r="J153" i="5"/>
  <c r="J163" i="5" s="1"/>
  <c r="J173" i="5" s="1"/>
  <c r="O94" i="5"/>
  <c r="O183" i="5"/>
  <c r="O139" i="5"/>
  <c r="O228" i="5"/>
  <c r="O273" i="5"/>
  <c r="R138" i="5"/>
  <c r="J87" i="5"/>
  <c r="J176" i="5"/>
  <c r="J132" i="5"/>
  <c r="J266" i="5"/>
  <c r="J221" i="5"/>
  <c r="J92" i="5"/>
  <c r="J181" i="5"/>
  <c r="J137" i="5"/>
  <c r="J226" i="5"/>
  <c r="J271" i="5"/>
  <c r="O95" i="5"/>
  <c r="O184" i="5"/>
  <c r="O140" i="5"/>
  <c r="O274" i="5"/>
  <c r="O229" i="5"/>
  <c r="P88" i="5"/>
  <c r="P133" i="5"/>
  <c r="P177" i="5"/>
  <c r="P222" i="5"/>
  <c r="P267" i="5"/>
  <c r="Q95" i="5"/>
  <c r="Q140" i="5"/>
  <c r="Q229" i="5"/>
  <c r="Q184" i="5"/>
  <c r="Q274" i="5"/>
  <c r="J102" i="5"/>
  <c r="J112" i="5" s="1"/>
  <c r="J122" i="5" s="1"/>
  <c r="S102" i="5"/>
  <c r="S112" i="5" s="1"/>
  <c r="S122" i="5" s="1"/>
  <c r="G102" i="5"/>
  <c r="G112" i="5" s="1"/>
  <c r="G122" i="5" s="1"/>
  <c r="P102" i="5"/>
  <c r="P112" i="5" s="1"/>
  <c r="P122" i="5" s="1"/>
  <c r="H102" i="5"/>
  <c r="H112" i="5" s="1"/>
  <c r="H122" i="5" s="1"/>
  <c r="Q102" i="5"/>
  <c r="Q112" i="5" s="1"/>
  <c r="Q122" i="5" s="1"/>
  <c r="M102" i="5"/>
  <c r="M112" i="5" s="1"/>
  <c r="M122" i="5" s="1"/>
  <c r="M132" i="5"/>
  <c r="E102" i="5"/>
  <c r="E112" i="5" s="1"/>
  <c r="E122" i="5" s="1"/>
  <c r="F102" i="5"/>
  <c r="F112" i="5" s="1"/>
  <c r="F122" i="5" s="1"/>
  <c r="S87" i="5"/>
  <c r="C102" i="5"/>
  <c r="C112" i="5" s="1"/>
  <c r="C122" i="5" s="1"/>
  <c r="S132" i="5"/>
  <c r="K102" i="5"/>
  <c r="K112" i="5" s="1"/>
  <c r="K122" i="5" s="1"/>
  <c r="K132" i="5"/>
  <c r="L102" i="5"/>
  <c r="L112" i="5" s="1"/>
  <c r="L122" i="5" s="1"/>
  <c r="D102" i="5"/>
  <c r="D112" i="5" s="1"/>
  <c r="D122" i="5" s="1"/>
  <c r="S176" i="5"/>
  <c r="I102" i="5"/>
  <c r="I112" i="5" s="1"/>
  <c r="I122" i="5" s="1"/>
  <c r="O102" i="5"/>
  <c r="O112" i="5" s="1"/>
  <c r="O122" i="5" s="1"/>
  <c r="R102" i="5"/>
  <c r="R112" i="5" s="1"/>
  <c r="R122" i="5" s="1"/>
  <c r="S221" i="5"/>
  <c r="C132" i="5"/>
  <c r="S266" i="5"/>
  <c r="C87" i="5"/>
  <c r="G108" i="5"/>
  <c r="G118" i="5" s="1"/>
  <c r="G128" i="5" s="1"/>
  <c r="S93" i="5"/>
  <c r="D108" i="5"/>
  <c r="D118" i="5" s="1"/>
  <c r="D128" i="5" s="1"/>
  <c r="M108" i="5"/>
  <c r="M118" i="5" s="1"/>
  <c r="M128" i="5" s="1"/>
  <c r="H108" i="5"/>
  <c r="H118" i="5" s="1"/>
  <c r="H128" i="5" s="1"/>
  <c r="Q108" i="5"/>
  <c r="Q118" i="5" s="1"/>
  <c r="Q128" i="5" s="1"/>
  <c r="I108" i="5"/>
  <c r="I118" i="5" s="1"/>
  <c r="I128" i="5" s="1"/>
  <c r="R108" i="5"/>
  <c r="R118" i="5" s="1"/>
  <c r="R128" i="5" s="1"/>
  <c r="F108" i="5"/>
  <c r="F118" i="5" s="1"/>
  <c r="F128" i="5" s="1"/>
  <c r="H138" i="5"/>
  <c r="J108" i="5"/>
  <c r="J118" i="5" s="1"/>
  <c r="J128" i="5" s="1"/>
  <c r="I138" i="5"/>
  <c r="O108" i="5"/>
  <c r="O118" i="5" s="1"/>
  <c r="O128" i="5" s="1"/>
  <c r="P108" i="5"/>
  <c r="P118" i="5" s="1"/>
  <c r="P128" i="5" s="1"/>
  <c r="K108" i="5"/>
  <c r="K118" i="5" s="1"/>
  <c r="K128" i="5" s="1"/>
  <c r="S138" i="5"/>
  <c r="S182" i="5"/>
  <c r="L108" i="5"/>
  <c r="L118" i="5" s="1"/>
  <c r="L128" i="5" s="1"/>
  <c r="J138" i="5"/>
  <c r="F138" i="5"/>
  <c r="E108" i="5"/>
  <c r="E118" i="5" s="1"/>
  <c r="E128" i="5" s="1"/>
  <c r="S108" i="5"/>
  <c r="S118" i="5" s="1"/>
  <c r="S128" i="5" s="1"/>
  <c r="G138" i="5"/>
  <c r="C108" i="5"/>
  <c r="C118" i="5" s="1"/>
  <c r="C128" i="5" s="1"/>
  <c r="S227" i="5"/>
  <c r="S272" i="5"/>
  <c r="D138" i="5"/>
  <c r="R148" i="5"/>
  <c r="R158" i="5" s="1"/>
  <c r="R168" i="5" s="1"/>
  <c r="F178" i="5"/>
  <c r="E148" i="5"/>
  <c r="E158" i="5" s="1"/>
  <c r="E168" i="5" s="1"/>
  <c r="O93" i="5"/>
  <c r="O182" i="5"/>
  <c r="O272" i="5"/>
  <c r="O227" i="5"/>
  <c r="O138" i="5"/>
  <c r="P92" i="5"/>
  <c r="P181" i="5"/>
  <c r="P137" i="5"/>
  <c r="P226" i="5"/>
  <c r="P271" i="5"/>
  <c r="R94" i="5"/>
  <c r="R139" i="5"/>
  <c r="R183" i="5"/>
  <c r="R228" i="5"/>
  <c r="R273" i="5"/>
  <c r="Q93" i="5"/>
  <c r="Q138" i="5"/>
  <c r="Q227" i="5"/>
  <c r="Q182" i="5"/>
  <c r="Q272" i="5"/>
  <c r="E109" i="5"/>
  <c r="E119" i="5" s="1"/>
  <c r="E129" i="5" s="1"/>
  <c r="M109" i="5"/>
  <c r="M119" i="5" s="1"/>
  <c r="M129" i="5" s="1"/>
  <c r="H109" i="5"/>
  <c r="H119" i="5" s="1"/>
  <c r="H129" i="5" s="1"/>
  <c r="Q109" i="5"/>
  <c r="Q119" i="5" s="1"/>
  <c r="Q129" i="5" s="1"/>
  <c r="I109" i="5"/>
  <c r="I119" i="5" s="1"/>
  <c r="I129" i="5" s="1"/>
  <c r="R109" i="5"/>
  <c r="R119" i="5" s="1"/>
  <c r="R129" i="5" s="1"/>
  <c r="D109" i="5"/>
  <c r="D119" i="5" s="1"/>
  <c r="D129" i="5" s="1"/>
  <c r="S109" i="5"/>
  <c r="S119" i="5" s="1"/>
  <c r="S129" i="5" s="1"/>
  <c r="H139" i="5"/>
  <c r="F109" i="5"/>
  <c r="F119" i="5" s="1"/>
  <c r="F129" i="5" s="1"/>
  <c r="K109" i="5"/>
  <c r="K119" i="5" s="1"/>
  <c r="K129" i="5" s="1"/>
  <c r="L139" i="5"/>
  <c r="L109" i="5"/>
  <c r="L119" i="5" s="1"/>
  <c r="L129" i="5" s="1"/>
  <c r="E139" i="5"/>
  <c r="M139" i="5"/>
  <c r="S139" i="5"/>
  <c r="S183" i="5"/>
  <c r="C139" i="5"/>
  <c r="S94" i="5"/>
  <c r="G109" i="5"/>
  <c r="G119" i="5" s="1"/>
  <c r="G129" i="5" s="1"/>
  <c r="J139" i="5"/>
  <c r="J109" i="5"/>
  <c r="J119" i="5" s="1"/>
  <c r="J129" i="5" s="1"/>
  <c r="K139" i="5"/>
  <c r="P109" i="5"/>
  <c r="P119" i="5" s="1"/>
  <c r="P129" i="5" s="1"/>
  <c r="G139" i="5"/>
  <c r="O109" i="5"/>
  <c r="O119" i="5" s="1"/>
  <c r="O129" i="5" s="1"/>
  <c r="S228" i="5"/>
  <c r="C109" i="5"/>
  <c r="C119" i="5" s="1"/>
  <c r="C129" i="5" s="1"/>
  <c r="S273" i="5"/>
  <c r="F94" i="5"/>
  <c r="F183" i="5"/>
  <c r="C243" i="5"/>
  <c r="C253" i="5" s="1"/>
  <c r="C263" i="5" s="1"/>
  <c r="K243" i="5"/>
  <c r="K253" i="5" s="1"/>
  <c r="K263" i="5" s="1"/>
  <c r="D243" i="5"/>
  <c r="D253" i="5" s="1"/>
  <c r="D263" i="5" s="1"/>
  <c r="L243" i="5"/>
  <c r="L253" i="5" s="1"/>
  <c r="L263" i="5" s="1"/>
  <c r="G243" i="5"/>
  <c r="G253" i="5" s="1"/>
  <c r="G263" i="5" s="1"/>
  <c r="P243" i="5"/>
  <c r="P253" i="5" s="1"/>
  <c r="P263" i="5" s="1"/>
  <c r="F139" i="5"/>
  <c r="H243" i="5"/>
  <c r="H253" i="5" s="1"/>
  <c r="H263" i="5" s="1"/>
  <c r="Q243" i="5"/>
  <c r="Q253" i="5" s="1"/>
  <c r="Q263" i="5" s="1"/>
  <c r="E243" i="5"/>
  <c r="E253" i="5" s="1"/>
  <c r="E263" i="5" s="1"/>
  <c r="F228" i="5"/>
  <c r="I243" i="5"/>
  <c r="I253" i="5" s="1"/>
  <c r="I263" i="5" s="1"/>
  <c r="D273" i="5"/>
  <c r="L273" i="5"/>
  <c r="F273" i="5"/>
  <c r="J243" i="5"/>
  <c r="J253" i="5" s="1"/>
  <c r="J263" i="5" s="1"/>
  <c r="E273" i="5"/>
  <c r="M273" i="5"/>
  <c r="M243" i="5"/>
  <c r="M253" i="5" s="1"/>
  <c r="M263" i="5" s="1"/>
  <c r="C273" i="5"/>
  <c r="O243" i="5"/>
  <c r="O253" i="5" s="1"/>
  <c r="O263" i="5" s="1"/>
  <c r="G273" i="5"/>
  <c r="R243" i="5"/>
  <c r="R253" i="5" s="1"/>
  <c r="R263" i="5" s="1"/>
  <c r="H273" i="5"/>
  <c r="J273" i="5"/>
  <c r="K273" i="5"/>
  <c r="S243" i="5"/>
  <c r="S253" i="5" s="1"/>
  <c r="S263" i="5" s="1"/>
  <c r="I273" i="5"/>
  <c r="F243" i="5"/>
  <c r="F253" i="5" s="1"/>
  <c r="F263" i="5" s="1"/>
  <c r="O181" i="5"/>
  <c r="O92" i="5"/>
  <c r="O271" i="5"/>
  <c r="O137" i="5"/>
  <c r="O226" i="5"/>
  <c r="J223" i="5"/>
  <c r="R132" i="5"/>
  <c r="R87" i="5"/>
  <c r="R176" i="5"/>
  <c r="R221" i="5"/>
  <c r="R266" i="5"/>
  <c r="J103" i="5"/>
  <c r="J113" i="5" s="1"/>
  <c r="J123" i="5" s="1"/>
  <c r="S103" i="5"/>
  <c r="S113" i="5" s="1"/>
  <c r="S123" i="5" s="1"/>
  <c r="G103" i="5"/>
  <c r="G113" i="5" s="1"/>
  <c r="G123" i="5" s="1"/>
  <c r="P103" i="5"/>
  <c r="P113" i="5" s="1"/>
  <c r="P123" i="5" s="1"/>
  <c r="H103" i="5"/>
  <c r="H113" i="5" s="1"/>
  <c r="H123" i="5" s="1"/>
  <c r="K103" i="5"/>
  <c r="K113" i="5" s="1"/>
  <c r="K123" i="5" s="1"/>
  <c r="C103" i="5"/>
  <c r="C113" i="5" s="1"/>
  <c r="C123" i="5" s="1"/>
  <c r="O103" i="5"/>
  <c r="O113" i="5" s="1"/>
  <c r="O123" i="5" s="1"/>
  <c r="D103" i="5"/>
  <c r="D113" i="5" s="1"/>
  <c r="D123" i="5" s="1"/>
  <c r="Q103" i="5"/>
  <c r="Q113" i="5" s="1"/>
  <c r="Q123" i="5" s="1"/>
  <c r="E103" i="5"/>
  <c r="E113" i="5" s="1"/>
  <c r="E123" i="5" s="1"/>
  <c r="K133" i="5"/>
  <c r="F103" i="5"/>
  <c r="F113" i="5" s="1"/>
  <c r="F123" i="5" s="1"/>
  <c r="M103" i="5"/>
  <c r="M113" i="5" s="1"/>
  <c r="M123" i="5" s="1"/>
  <c r="F133" i="5"/>
  <c r="R103" i="5"/>
  <c r="R113" i="5" s="1"/>
  <c r="R123" i="5" s="1"/>
  <c r="G133" i="5"/>
  <c r="S133" i="5"/>
  <c r="S177" i="5"/>
  <c r="S88" i="5"/>
  <c r="I103" i="5"/>
  <c r="I113" i="5" s="1"/>
  <c r="I123" i="5" s="1"/>
  <c r="C133" i="5"/>
  <c r="L103" i="5"/>
  <c r="L113" i="5" s="1"/>
  <c r="L123" i="5" s="1"/>
  <c r="D133" i="5"/>
  <c r="J133" i="5"/>
  <c r="H133" i="5"/>
  <c r="S222" i="5"/>
  <c r="S267" i="5"/>
  <c r="L132" i="5"/>
  <c r="L176" i="5"/>
  <c r="L221" i="5"/>
  <c r="L266" i="5"/>
  <c r="L87" i="5"/>
  <c r="E138" i="5"/>
  <c r="P87" i="5"/>
  <c r="P176" i="5"/>
  <c r="P221" i="5"/>
  <c r="P266" i="5"/>
  <c r="P132" i="5"/>
  <c r="R134" i="5"/>
  <c r="R89" i="5"/>
  <c r="Q94" i="5"/>
  <c r="Q139" i="5"/>
  <c r="Q228" i="5"/>
  <c r="Q273" i="5"/>
  <c r="Q183" i="5"/>
  <c r="I57" i="5"/>
  <c r="I67" i="5" s="1"/>
  <c r="I77" i="5" s="1"/>
  <c r="R57" i="5"/>
  <c r="R67" i="5" s="1"/>
  <c r="R77" i="5" s="1"/>
  <c r="F57" i="5"/>
  <c r="F67" i="5" s="1"/>
  <c r="F77" i="5" s="1"/>
  <c r="N87" i="5"/>
  <c r="G57" i="5"/>
  <c r="G67" i="5" s="1"/>
  <c r="G77" i="5" s="1"/>
  <c r="P57" i="5"/>
  <c r="P67" i="5" s="1"/>
  <c r="P77" i="5" s="1"/>
  <c r="J57" i="5"/>
  <c r="J67" i="5" s="1"/>
  <c r="J77" i="5" s="1"/>
  <c r="M57" i="5"/>
  <c r="M67" i="5" s="1"/>
  <c r="M77" i="5" s="1"/>
  <c r="M87" i="5"/>
  <c r="C57" i="5"/>
  <c r="C67" i="5" s="1"/>
  <c r="C77" i="5" s="1"/>
  <c r="Q57" i="5"/>
  <c r="Q67" i="5" s="1"/>
  <c r="Q77" i="5" s="1"/>
  <c r="E57" i="5"/>
  <c r="E67" i="5" s="1"/>
  <c r="E77" i="5" s="1"/>
  <c r="H57" i="5"/>
  <c r="H67" i="5" s="1"/>
  <c r="H77" i="5" s="1"/>
  <c r="S57" i="5"/>
  <c r="S67" i="5" s="1"/>
  <c r="S77" i="5" s="1"/>
  <c r="D87" i="5"/>
  <c r="K87" i="5"/>
  <c r="K57" i="5"/>
  <c r="K67" i="5" s="1"/>
  <c r="K77" i="5" s="1"/>
  <c r="L57" i="5"/>
  <c r="L67" i="5" s="1"/>
  <c r="L77" i="5" s="1"/>
  <c r="D221" i="5"/>
  <c r="D57" i="5"/>
  <c r="D67" i="5" s="1"/>
  <c r="D77" i="5" s="1"/>
  <c r="D132" i="5"/>
  <c r="D176" i="5"/>
  <c r="D266" i="5"/>
  <c r="C95" i="5"/>
  <c r="C140" i="5"/>
  <c r="C184" i="5"/>
  <c r="C229" i="5"/>
  <c r="C274" i="5"/>
  <c r="E92" i="5"/>
  <c r="H151" i="5"/>
  <c r="H161" i="5" s="1"/>
  <c r="H171" i="5" s="1"/>
  <c r="Q151" i="5"/>
  <c r="Q161" i="5" s="1"/>
  <c r="Q171" i="5" s="1"/>
  <c r="I151" i="5"/>
  <c r="I161" i="5" s="1"/>
  <c r="I171" i="5" s="1"/>
  <c r="R151" i="5"/>
  <c r="R161" i="5" s="1"/>
  <c r="R171" i="5" s="1"/>
  <c r="E137" i="5"/>
  <c r="F151" i="5"/>
  <c r="F161" i="5" s="1"/>
  <c r="F171" i="5" s="1"/>
  <c r="S151" i="5"/>
  <c r="S161" i="5" s="1"/>
  <c r="S171" i="5" s="1"/>
  <c r="G151" i="5"/>
  <c r="G161" i="5" s="1"/>
  <c r="G171" i="5" s="1"/>
  <c r="K181" i="5"/>
  <c r="L151" i="5"/>
  <c r="L161" i="5" s="1"/>
  <c r="L171" i="5" s="1"/>
  <c r="F181" i="5"/>
  <c r="M151" i="5"/>
  <c r="M161" i="5" s="1"/>
  <c r="M171" i="5" s="1"/>
  <c r="G181" i="5"/>
  <c r="E151" i="5"/>
  <c r="E161" i="5" s="1"/>
  <c r="E171" i="5" s="1"/>
  <c r="I181" i="5"/>
  <c r="J151" i="5"/>
  <c r="J161" i="5" s="1"/>
  <c r="J171" i="5" s="1"/>
  <c r="L181" i="5"/>
  <c r="P151" i="5"/>
  <c r="P161" i="5" s="1"/>
  <c r="P171" i="5" s="1"/>
  <c r="D181" i="5"/>
  <c r="E181" i="5"/>
  <c r="H181" i="5"/>
  <c r="E271" i="5"/>
  <c r="E226" i="5"/>
  <c r="D151" i="5"/>
  <c r="D161" i="5" s="1"/>
  <c r="D171" i="5" s="1"/>
  <c r="K151" i="5"/>
  <c r="K161" i="5" s="1"/>
  <c r="K171" i="5" s="1"/>
  <c r="O151" i="5"/>
  <c r="O161" i="5" s="1"/>
  <c r="O171" i="5" s="1"/>
  <c r="P89" i="5"/>
  <c r="P134" i="5"/>
  <c r="P223" i="5"/>
  <c r="P268" i="5"/>
  <c r="E132" i="5"/>
  <c r="H146" i="5"/>
  <c r="H156" i="5" s="1"/>
  <c r="H166" i="5" s="1"/>
  <c r="Q146" i="5"/>
  <c r="Q156" i="5" s="1"/>
  <c r="Q166" i="5" s="1"/>
  <c r="I146" i="5"/>
  <c r="I156" i="5" s="1"/>
  <c r="I166" i="5" s="1"/>
  <c r="R146" i="5"/>
  <c r="R156" i="5" s="1"/>
  <c r="R166" i="5" s="1"/>
  <c r="E87" i="5"/>
  <c r="L146" i="5"/>
  <c r="L156" i="5" s="1"/>
  <c r="L166" i="5" s="1"/>
  <c r="M146" i="5"/>
  <c r="M156" i="5" s="1"/>
  <c r="M166" i="5" s="1"/>
  <c r="K176" i="5"/>
  <c r="F146" i="5"/>
  <c r="F156" i="5" s="1"/>
  <c r="F166" i="5" s="1"/>
  <c r="S146" i="5"/>
  <c r="S156" i="5" s="1"/>
  <c r="S166" i="5" s="1"/>
  <c r="G146" i="5"/>
  <c r="G156" i="5" s="1"/>
  <c r="G166" i="5" s="1"/>
  <c r="K146" i="5"/>
  <c r="K156" i="5" s="1"/>
  <c r="K166" i="5" s="1"/>
  <c r="I176" i="5"/>
  <c r="D146" i="5"/>
  <c r="D156" i="5" s="1"/>
  <c r="D166" i="5" s="1"/>
  <c r="E266" i="5"/>
  <c r="E146" i="5"/>
  <c r="E156" i="5" s="1"/>
  <c r="E166" i="5" s="1"/>
  <c r="J146" i="5"/>
  <c r="J156" i="5" s="1"/>
  <c r="J166" i="5" s="1"/>
  <c r="P146" i="5"/>
  <c r="P156" i="5" s="1"/>
  <c r="P166" i="5" s="1"/>
  <c r="E176" i="5"/>
  <c r="E221" i="5"/>
  <c r="M176" i="5"/>
  <c r="H176" i="5"/>
  <c r="E88" i="5"/>
  <c r="E133" i="5"/>
  <c r="H147" i="5"/>
  <c r="H157" i="5" s="1"/>
  <c r="H167" i="5" s="1"/>
  <c r="Q147" i="5"/>
  <c r="Q157" i="5" s="1"/>
  <c r="Q167" i="5" s="1"/>
  <c r="I147" i="5"/>
  <c r="I157" i="5" s="1"/>
  <c r="I167" i="5" s="1"/>
  <c r="R147" i="5"/>
  <c r="R157" i="5" s="1"/>
  <c r="R167" i="5" s="1"/>
  <c r="F147" i="5"/>
  <c r="F157" i="5" s="1"/>
  <c r="F167" i="5" s="1"/>
  <c r="S147" i="5"/>
  <c r="S157" i="5" s="1"/>
  <c r="S167" i="5" s="1"/>
  <c r="J177" i="5"/>
  <c r="G147" i="5"/>
  <c r="G157" i="5" s="1"/>
  <c r="G167" i="5" s="1"/>
  <c r="C177" i="5"/>
  <c r="K177" i="5"/>
  <c r="L147" i="5"/>
  <c r="L157" i="5" s="1"/>
  <c r="L167" i="5" s="1"/>
  <c r="F177" i="5"/>
  <c r="C147" i="5"/>
  <c r="C157" i="5" s="1"/>
  <c r="C167" i="5" s="1"/>
  <c r="M147" i="5"/>
  <c r="M157" i="5" s="1"/>
  <c r="M167" i="5" s="1"/>
  <c r="G177" i="5"/>
  <c r="P147" i="5"/>
  <c r="P157" i="5" s="1"/>
  <c r="P167" i="5" s="1"/>
  <c r="I177" i="5"/>
  <c r="L177" i="5"/>
  <c r="E147" i="5"/>
  <c r="E157" i="5" s="1"/>
  <c r="E167" i="5" s="1"/>
  <c r="J147" i="5"/>
  <c r="J157" i="5" s="1"/>
  <c r="J167" i="5" s="1"/>
  <c r="D177" i="5"/>
  <c r="O147" i="5"/>
  <c r="O157" i="5" s="1"/>
  <c r="O167" i="5" s="1"/>
  <c r="E177" i="5"/>
  <c r="M177" i="5"/>
  <c r="H177" i="5"/>
  <c r="E267" i="5"/>
  <c r="D147" i="5"/>
  <c r="D157" i="5" s="1"/>
  <c r="D167" i="5" s="1"/>
  <c r="K147" i="5"/>
  <c r="K157" i="5" s="1"/>
  <c r="K167" i="5" s="1"/>
  <c r="E222" i="5"/>
  <c r="M138" i="5"/>
  <c r="M89" i="5"/>
  <c r="M134" i="5"/>
  <c r="M268" i="5"/>
  <c r="M223" i="5"/>
  <c r="I87" i="5"/>
  <c r="M137" i="5"/>
  <c r="M92" i="5"/>
  <c r="M226" i="5"/>
  <c r="M271" i="5"/>
  <c r="M181" i="5"/>
  <c r="R88" i="5"/>
  <c r="R133" i="5"/>
  <c r="R177" i="5"/>
  <c r="R222" i="5"/>
  <c r="R267" i="5"/>
  <c r="S95" i="5"/>
  <c r="E110" i="5"/>
  <c r="E120" i="5" s="1"/>
  <c r="E130" i="5" s="1"/>
  <c r="M110" i="5"/>
  <c r="M120" i="5" s="1"/>
  <c r="M130" i="5" s="1"/>
  <c r="H110" i="5"/>
  <c r="H120" i="5" s="1"/>
  <c r="H130" i="5" s="1"/>
  <c r="Q110" i="5"/>
  <c r="Q120" i="5" s="1"/>
  <c r="Q130" i="5" s="1"/>
  <c r="I110" i="5"/>
  <c r="I120" i="5" s="1"/>
  <c r="I130" i="5" s="1"/>
  <c r="R110" i="5"/>
  <c r="R120" i="5" s="1"/>
  <c r="R130" i="5" s="1"/>
  <c r="O110" i="5"/>
  <c r="O120" i="5" s="1"/>
  <c r="O130" i="5" s="1"/>
  <c r="C110" i="5"/>
  <c r="C120" i="5" s="1"/>
  <c r="C130" i="5" s="1"/>
  <c r="P110" i="5"/>
  <c r="P120" i="5" s="1"/>
  <c r="P130" i="5" s="1"/>
  <c r="I140" i="5"/>
  <c r="G110" i="5"/>
  <c r="G120" i="5" s="1"/>
  <c r="G130" i="5" s="1"/>
  <c r="J110" i="5"/>
  <c r="J120" i="5" s="1"/>
  <c r="J130" i="5" s="1"/>
  <c r="M140" i="5"/>
  <c r="D110" i="5"/>
  <c r="D120" i="5" s="1"/>
  <c r="D130" i="5" s="1"/>
  <c r="S140" i="5"/>
  <c r="S184" i="5"/>
  <c r="F110" i="5"/>
  <c r="F120" i="5" s="1"/>
  <c r="F130" i="5" s="1"/>
  <c r="S110" i="5"/>
  <c r="S120" i="5" s="1"/>
  <c r="S130" i="5" s="1"/>
  <c r="K140" i="5"/>
  <c r="K110" i="5"/>
  <c r="K120" i="5" s="1"/>
  <c r="K130" i="5" s="1"/>
  <c r="F140" i="5"/>
  <c r="S229" i="5"/>
  <c r="L110" i="5"/>
  <c r="L120" i="5" s="1"/>
  <c r="L130" i="5" s="1"/>
  <c r="G140" i="5"/>
  <c r="S274" i="5"/>
  <c r="Q87" i="5"/>
  <c r="Q132" i="5"/>
  <c r="Q221" i="5"/>
  <c r="Q176" i="5"/>
  <c r="Q266" i="5"/>
  <c r="F87" i="5"/>
  <c r="F132" i="5"/>
  <c r="F176" i="5"/>
  <c r="C236" i="5"/>
  <c r="C246" i="5" s="1"/>
  <c r="C256" i="5" s="1"/>
  <c r="K236" i="5"/>
  <c r="K246" i="5" s="1"/>
  <c r="K256" i="5" s="1"/>
  <c r="D236" i="5"/>
  <c r="D246" i="5" s="1"/>
  <c r="D256" i="5" s="1"/>
  <c r="L236" i="5"/>
  <c r="L246" i="5" s="1"/>
  <c r="L256" i="5" s="1"/>
  <c r="G236" i="5"/>
  <c r="G246" i="5" s="1"/>
  <c r="G256" i="5" s="1"/>
  <c r="P236" i="5"/>
  <c r="P246" i="5" s="1"/>
  <c r="P256" i="5" s="1"/>
  <c r="H236" i="5"/>
  <c r="H246" i="5" s="1"/>
  <c r="H256" i="5" s="1"/>
  <c r="Q236" i="5"/>
  <c r="Q246" i="5" s="1"/>
  <c r="Q256" i="5" s="1"/>
  <c r="S236" i="5"/>
  <c r="S246" i="5" s="1"/>
  <c r="S256" i="5" s="1"/>
  <c r="E236" i="5"/>
  <c r="E246" i="5" s="1"/>
  <c r="E256" i="5" s="1"/>
  <c r="F236" i="5"/>
  <c r="F246" i="5" s="1"/>
  <c r="F256" i="5" s="1"/>
  <c r="M266" i="5"/>
  <c r="I236" i="5"/>
  <c r="I246" i="5" s="1"/>
  <c r="I256" i="5" s="1"/>
  <c r="F266" i="5"/>
  <c r="J236" i="5"/>
  <c r="J246" i="5" s="1"/>
  <c r="J256" i="5" s="1"/>
  <c r="K266" i="5"/>
  <c r="M236" i="5"/>
  <c r="M246" i="5" s="1"/>
  <c r="M256" i="5" s="1"/>
  <c r="H266" i="5"/>
  <c r="R236" i="5"/>
  <c r="R246" i="5" s="1"/>
  <c r="R256" i="5" s="1"/>
  <c r="F221" i="5"/>
  <c r="I266" i="5"/>
  <c r="M133" i="5"/>
  <c r="C93" i="5"/>
  <c r="C138" i="5"/>
  <c r="C182" i="5"/>
  <c r="C227" i="5"/>
  <c r="C272" i="5"/>
  <c r="O87" i="5"/>
  <c r="O176" i="5"/>
  <c r="O132" i="5"/>
  <c r="O221" i="5"/>
  <c r="O266" i="5"/>
  <c r="P95" i="5"/>
  <c r="P184" i="5"/>
  <c r="P140" i="5"/>
  <c r="P229" i="5"/>
  <c r="P274" i="5"/>
  <c r="R95" i="5"/>
  <c r="R140" i="5"/>
  <c r="R184" i="5"/>
  <c r="R274" i="5"/>
  <c r="R229" i="5"/>
  <c r="Q133" i="5"/>
  <c r="Q88" i="5"/>
  <c r="Q222" i="5"/>
  <c r="Q177" i="5"/>
  <c r="Q267" i="5"/>
  <c r="J107" i="5"/>
  <c r="J117" i="5" s="1"/>
  <c r="J127" i="5" s="1"/>
  <c r="S92" i="5"/>
  <c r="G107" i="5"/>
  <c r="G117" i="5" s="1"/>
  <c r="G127" i="5" s="1"/>
  <c r="P107" i="5"/>
  <c r="P117" i="5" s="1"/>
  <c r="P127" i="5" s="1"/>
  <c r="K107" i="5"/>
  <c r="K117" i="5" s="1"/>
  <c r="K127" i="5" s="1"/>
  <c r="D107" i="5"/>
  <c r="D117" i="5" s="1"/>
  <c r="D127" i="5" s="1"/>
  <c r="O107" i="5"/>
  <c r="O117" i="5" s="1"/>
  <c r="O127" i="5" s="1"/>
  <c r="E107" i="5"/>
  <c r="E117" i="5" s="1"/>
  <c r="E127" i="5" s="1"/>
  <c r="Q107" i="5"/>
  <c r="Q117" i="5" s="1"/>
  <c r="Q127" i="5" s="1"/>
  <c r="H107" i="5"/>
  <c r="H117" i="5" s="1"/>
  <c r="H127" i="5" s="1"/>
  <c r="I107" i="5"/>
  <c r="I117" i="5" s="1"/>
  <c r="I127" i="5" s="1"/>
  <c r="I137" i="5"/>
  <c r="R107" i="5"/>
  <c r="R117" i="5" s="1"/>
  <c r="R127" i="5" s="1"/>
  <c r="D137" i="5"/>
  <c r="L137" i="5"/>
  <c r="S107" i="5"/>
  <c r="S117" i="5" s="1"/>
  <c r="S127" i="5" s="1"/>
  <c r="S137" i="5"/>
  <c r="S181" i="5"/>
  <c r="L107" i="5"/>
  <c r="L117" i="5" s="1"/>
  <c r="L127" i="5" s="1"/>
  <c r="M107" i="5"/>
  <c r="M117" i="5" s="1"/>
  <c r="M127" i="5" s="1"/>
  <c r="K137" i="5"/>
  <c r="C107" i="5"/>
  <c r="C117" i="5" s="1"/>
  <c r="C127" i="5" s="1"/>
  <c r="F137" i="5"/>
  <c r="G137" i="5"/>
  <c r="F107" i="5"/>
  <c r="F117" i="5" s="1"/>
  <c r="F127" i="5" s="1"/>
  <c r="S226" i="5"/>
  <c r="S271" i="5"/>
  <c r="G87" i="5"/>
  <c r="G132" i="5"/>
  <c r="F191" i="5"/>
  <c r="F201" i="5" s="1"/>
  <c r="F211" i="5" s="1"/>
  <c r="G176" i="5"/>
  <c r="G191" i="5"/>
  <c r="G201" i="5" s="1"/>
  <c r="G211" i="5" s="1"/>
  <c r="P191" i="5"/>
  <c r="P201" i="5" s="1"/>
  <c r="P211" i="5" s="1"/>
  <c r="L191" i="5"/>
  <c r="L201" i="5" s="1"/>
  <c r="L211" i="5" s="1"/>
  <c r="K221" i="5"/>
  <c r="C191" i="5"/>
  <c r="C201" i="5" s="1"/>
  <c r="C211" i="5" s="1"/>
  <c r="M191" i="5"/>
  <c r="M201" i="5" s="1"/>
  <c r="M211" i="5" s="1"/>
  <c r="H191" i="5"/>
  <c r="H201" i="5" s="1"/>
  <c r="H211" i="5" s="1"/>
  <c r="R191" i="5"/>
  <c r="R201" i="5" s="1"/>
  <c r="R211" i="5" s="1"/>
  <c r="G221" i="5"/>
  <c r="I191" i="5"/>
  <c r="I201" i="5" s="1"/>
  <c r="I211" i="5" s="1"/>
  <c r="S191" i="5"/>
  <c r="S201" i="5" s="1"/>
  <c r="S211" i="5" s="1"/>
  <c r="J191" i="5"/>
  <c r="J201" i="5" s="1"/>
  <c r="J211" i="5" s="1"/>
  <c r="K191" i="5"/>
  <c r="K201" i="5" s="1"/>
  <c r="K211" i="5" s="1"/>
  <c r="M221" i="5"/>
  <c r="Q191" i="5"/>
  <c r="Q201" i="5" s="1"/>
  <c r="Q211" i="5" s="1"/>
  <c r="O191" i="5"/>
  <c r="O201" i="5" s="1"/>
  <c r="O211" i="5" s="1"/>
  <c r="G266" i="5"/>
  <c r="E191" i="5"/>
  <c r="E201" i="5" s="1"/>
  <c r="E211" i="5" s="1"/>
  <c r="I221" i="5"/>
  <c r="D191" i="5"/>
  <c r="D201" i="5" s="1"/>
  <c r="D211" i="5" s="1"/>
  <c r="P93" i="5"/>
  <c r="P182" i="5"/>
  <c r="P138" i="5"/>
  <c r="P227" i="5"/>
  <c r="P272" i="5"/>
  <c r="Q134" i="5"/>
  <c r="Q89" i="5"/>
  <c r="Q223" i="5"/>
  <c r="Q268" i="5"/>
  <c r="I133" i="5"/>
  <c r="L138" i="5"/>
  <c r="O88" i="5"/>
  <c r="O133" i="5"/>
  <c r="O177" i="5"/>
  <c r="O222" i="5"/>
  <c r="O267" i="5"/>
  <c r="P94" i="5"/>
  <c r="P183" i="5"/>
  <c r="P139" i="5"/>
  <c r="P228" i="5"/>
  <c r="P273" i="5"/>
  <c r="R137" i="5"/>
  <c r="R92" i="5"/>
  <c r="R181" i="5"/>
  <c r="R226" i="5"/>
  <c r="R271" i="5"/>
  <c r="Q92" i="5"/>
  <c r="Q137" i="5"/>
  <c r="Q226" i="5"/>
  <c r="Q181" i="5"/>
  <c r="Q271" i="5"/>
  <c r="J104" i="5"/>
  <c r="J114" i="5" s="1"/>
  <c r="J124" i="5" s="1"/>
  <c r="S104" i="5"/>
  <c r="S114" i="5" s="1"/>
  <c r="S124" i="5" s="1"/>
  <c r="G104" i="5"/>
  <c r="G114" i="5" s="1"/>
  <c r="G124" i="5" s="1"/>
  <c r="P104" i="5"/>
  <c r="P114" i="5" s="1"/>
  <c r="P124" i="5" s="1"/>
  <c r="E104" i="5"/>
  <c r="E114" i="5" s="1"/>
  <c r="E124" i="5" s="1"/>
  <c r="Q104" i="5"/>
  <c r="Q114" i="5" s="1"/>
  <c r="Q124" i="5" s="1"/>
  <c r="I104" i="5"/>
  <c r="I114" i="5" s="1"/>
  <c r="I124" i="5" s="1"/>
  <c r="K104" i="5"/>
  <c r="K114" i="5" s="1"/>
  <c r="K124" i="5" s="1"/>
  <c r="F104" i="5"/>
  <c r="F114" i="5" s="1"/>
  <c r="F124" i="5" s="1"/>
  <c r="F134" i="5"/>
  <c r="H104" i="5"/>
  <c r="H114" i="5" s="1"/>
  <c r="H124" i="5" s="1"/>
  <c r="G134" i="5"/>
  <c r="O104" i="5"/>
  <c r="O114" i="5" s="1"/>
  <c r="O124" i="5" s="1"/>
  <c r="K134" i="5"/>
  <c r="R104" i="5"/>
  <c r="R114" i="5" s="1"/>
  <c r="R124" i="5" s="1"/>
  <c r="L134" i="5"/>
  <c r="L104" i="5"/>
  <c r="L114" i="5" s="1"/>
  <c r="L124" i="5" s="1"/>
  <c r="S134" i="5"/>
  <c r="S89" i="5"/>
  <c r="M104" i="5"/>
  <c r="M114" i="5" s="1"/>
  <c r="M124" i="5" s="1"/>
  <c r="H134" i="5"/>
  <c r="D104" i="5"/>
  <c r="D114" i="5" s="1"/>
  <c r="D124" i="5" s="1"/>
  <c r="C134" i="5"/>
  <c r="S223" i="5"/>
  <c r="D134" i="5"/>
  <c r="C104" i="5"/>
  <c r="C114" i="5" s="1"/>
  <c r="C124" i="5" s="1"/>
  <c r="S268" i="5"/>
  <c r="M178" i="5" l="1"/>
  <c r="P178" i="5"/>
  <c r="J268" i="5"/>
  <c r="D178" i="5"/>
  <c r="S148" i="5"/>
  <c r="S158" i="5" s="1"/>
  <c r="S168" i="5" s="1"/>
  <c r="I148" i="5"/>
  <c r="I158" i="5" s="1"/>
  <c r="I168" i="5" s="1"/>
  <c r="R93" i="5"/>
  <c r="R381" i="5"/>
  <c r="I306" i="5"/>
  <c r="I316" i="5" s="1"/>
  <c r="I326" i="5" s="1"/>
  <c r="H338" i="5"/>
  <c r="I336" i="5"/>
  <c r="J330" i="5"/>
  <c r="L330" i="5"/>
  <c r="M336" i="5"/>
  <c r="F300" i="5"/>
  <c r="F310" i="5" s="1"/>
  <c r="F320" i="5" s="1"/>
  <c r="R375" i="5"/>
  <c r="S382" i="5"/>
  <c r="G336" i="5"/>
  <c r="H336" i="5"/>
  <c r="J134" i="5"/>
  <c r="H178" i="5"/>
  <c r="O148" i="5"/>
  <c r="O158" i="5" s="1"/>
  <c r="O168" i="5" s="1"/>
  <c r="F148" i="5"/>
  <c r="F158" i="5" s="1"/>
  <c r="F168" i="5" s="1"/>
  <c r="Q148" i="5"/>
  <c r="Q158" i="5" s="1"/>
  <c r="Q168" i="5" s="1"/>
  <c r="M306" i="5"/>
  <c r="M316" i="5" s="1"/>
  <c r="M326" i="5" s="1"/>
  <c r="S306" i="5"/>
  <c r="S316" i="5" s="1"/>
  <c r="S326" i="5" s="1"/>
  <c r="J89" i="5"/>
  <c r="E223" i="5"/>
  <c r="K148" i="5"/>
  <c r="K158" i="5" s="1"/>
  <c r="K168" i="5" s="1"/>
  <c r="K178" i="5"/>
  <c r="H148" i="5"/>
  <c r="H158" i="5" s="1"/>
  <c r="H168" i="5" s="1"/>
  <c r="G306" i="5"/>
  <c r="G316" i="5" s="1"/>
  <c r="G326" i="5" s="1"/>
  <c r="E306" i="5"/>
  <c r="E316" i="5" s="1"/>
  <c r="E326" i="5" s="1"/>
  <c r="H306" i="5"/>
  <c r="H316" i="5" s="1"/>
  <c r="H326" i="5" s="1"/>
  <c r="M300" i="5"/>
  <c r="M310" i="5" s="1"/>
  <c r="M320" i="5" s="1"/>
  <c r="H300" i="5"/>
  <c r="H310" i="5" s="1"/>
  <c r="H320" i="5" s="1"/>
  <c r="F330" i="5"/>
  <c r="H140" i="5"/>
  <c r="E178" i="5"/>
  <c r="L178" i="5"/>
  <c r="C178" i="5"/>
  <c r="E134" i="5"/>
  <c r="D306" i="5"/>
  <c r="D316" i="5" s="1"/>
  <c r="D326" i="5" s="1"/>
  <c r="O306" i="5"/>
  <c r="O316" i="5" s="1"/>
  <c r="O326" i="5" s="1"/>
  <c r="R306" i="5"/>
  <c r="R316" i="5" s="1"/>
  <c r="R326" i="5" s="1"/>
  <c r="I178" i="5"/>
  <c r="G300" i="5"/>
  <c r="G310" i="5" s="1"/>
  <c r="G320" i="5" s="1"/>
  <c r="E300" i="5"/>
  <c r="E310" i="5" s="1"/>
  <c r="E320" i="5" s="1"/>
  <c r="C300" i="5"/>
  <c r="C310" i="5" s="1"/>
  <c r="C320" i="5" s="1"/>
  <c r="D336" i="5"/>
  <c r="I139" i="5"/>
  <c r="S178" i="5"/>
  <c r="P148" i="5"/>
  <c r="P158" i="5" s="1"/>
  <c r="P168" i="5" s="1"/>
  <c r="D148" i="5"/>
  <c r="D158" i="5" s="1"/>
  <c r="D168" i="5" s="1"/>
  <c r="M148" i="5"/>
  <c r="M158" i="5" s="1"/>
  <c r="M168" i="5" s="1"/>
  <c r="E89" i="5"/>
  <c r="R272" i="5"/>
  <c r="Q306" i="5"/>
  <c r="Q316" i="5" s="1"/>
  <c r="Q326" i="5" s="1"/>
  <c r="K306" i="5"/>
  <c r="K316" i="5" s="1"/>
  <c r="K326" i="5" s="1"/>
  <c r="J377" i="5"/>
  <c r="F336" i="5"/>
  <c r="H274" i="5"/>
  <c r="J336" i="5"/>
  <c r="E332" i="5"/>
  <c r="S300" i="5"/>
  <c r="S310" i="5" s="1"/>
  <c r="S320" i="5" s="1"/>
  <c r="Q300" i="5"/>
  <c r="Q310" i="5" s="1"/>
  <c r="Q320" i="5" s="1"/>
  <c r="O300" i="5"/>
  <c r="O310" i="5" s="1"/>
  <c r="O320" i="5" s="1"/>
  <c r="E336" i="5"/>
  <c r="Q178" i="5"/>
  <c r="E268" i="5"/>
  <c r="G178" i="5"/>
  <c r="C148" i="5"/>
  <c r="C158" i="5" s="1"/>
  <c r="C168" i="5" s="1"/>
  <c r="R227" i="5"/>
  <c r="L306" i="5"/>
  <c r="L316" i="5" s="1"/>
  <c r="L326" i="5" s="1"/>
  <c r="C306" i="5"/>
  <c r="C316" i="5" s="1"/>
  <c r="C326" i="5" s="1"/>
  <c r="P336" i="5"/>
  <c r="H184" i="5"/>
  <c r="E377" i="5"/>
  <c r="O178" i="5"/>
  <c r="J148" i="5"/>
  <c r="J158" i="5" s="1"/>
  <c r="J168" i="5" s="1"/>
  <c r="G148" i="5"/>
  <c r="G158" i="5" s="1"/>
  <c r="G168" i="5" s="1"/>
  <c r="R182" i="5"/>
  <c r="S336" i="5"/>
  <c r="F306" i="5"/>
  <c r="F316" i="5" s="1"/>
  <c r="F326" i="5" s="1"/>
  <c r="R336" i="5"/>
  <c r="H229" i="5"/>
  <c r="H302" i="5"/>
  <c r="H312" i="5" s="1"/>
  <c r="H322" i="5" s="1"/>
  <c r="K330" i="5"/>
  <c r="P300" i="5"/>
  <c r="P310" i="5" s="1"/>
  <c r="P320" i="5" s="1"/>
  <c r="J300" i="5"/>
  <c r="J310" i="5" s="1"/>
  <c r="J320" i="5" s="1"/>
  <c r="J178" i="5"/>
  <c r="R302" i="5"/>
  <c r="R312" i="5" s="1"/>
  <c r="R322" i="5" s="1"/>
  <c r="G302" i="5"/>
  <c r="G312" i="5" s="1"/>
  <c r="G322" i="5" s="1"/>
  <c r="M332" i="5"/>
  <c r="P302" i="5"/>
  <c r="P312" i="5" s="1"/>
  <c r="P322" i="5" s="1"/>
  <c r="K302" i="5"/>
  <c r="K312" i="5" s="1"/>
  <c r="K322" i="5" s="1"/>
  <c r="F302" i="5"/>
  <c r="F312" i="5" s="1"/>
  <c r="F322" i="5" s="1"/>
  <c r="R223" i="5"/>
  <c r="F332" i="5"/>
  <c r="M302" i="5"/>
  <c r="M312" i="5" s="1"/>
  <c r="M322" i="5" s="1"/>
  <c r="C302" i="5"/>
  <c r="C312" i="5" s="1"/>
  <c r="C322" i="5" s="1"/>
  <c r="R377" i="5"/>
  <c r="H332" i="5"/>
  <c r="G332" i="5"/>
  <c r="L140" i="5"/>
  <c r="E140" i="5"/>
  <c r="J140" i="5"/>
  <c r="D140" i="5"/>
  <c r="J302" i="5"/>
  <c r="J312" i="5" s="1"/>
  <c r="J322" i="5" s="1"/>
  <c r="Q302" i="5"/>
  <c r="Q312" i="5" s="1"/>
  <c r="Q322" i="5" s="1"/>
  <c r="R268" i="5"/>
  <c r="R178" i="5"/>
  <c r="S302" i="5"/>
  <c r="S312" i="5" s="1"/>
  <c r="S322" i="5" s="1"/>
  <c r="I302" i="5"/>
  <c r="I312" i="5" s="1"/>
  <c r="I322" i="5" s="1"/>
  <c r="L336" i="5"/>
  <c r="Q336" i="5"/>
  <c r="C336" i="5"/>
  <c r="D332" i="5"/>
  <c r="S332" i="5"/>
  <c r="E302" i="5"/>
  <c r="E312" i="5" s="1"/>
  <c r="E322" i="5" s="1"/>
  <c r="O302" i="5"/>
  <c r="O312" i="5" s="1"/>
  <c r="O322" i="5" s="1"/>
  <c r="K332" i="5"/>
  <c r="P332" i="5"/>
  <c r="O332" i="5"/>
  <c r="L302" i="5"/>
  <c r="L312" i="5" s="1"/>
  <c r="L322" i="5" s="1"/>
  <c r="R332" i="5"/>
  <c r="I377" i="5"/>
  <c r="I332" i="5"/>
  <c r="I223" i="5"/>
  <c r="I268" i="5"/>
  <c r="I89" i="5"/>
  <c r="I134" i="5"/>
</calcChain>
</file>

<file path=xl/sharedStrings.xml><?xml version="1.0" encoding="utf-8"?>
<sst xmlns="http://schemas.openxmlformats.org/spreadsheetml/2006/main" count="974" uniqueCount="200">
  <si>
    <t>Mass (g)</t>
  </si>
  <si>
    <t>Total (g)</t>
  </si>
  <si>
    <t xml:space="preserve">FeO  </t>
  </si>
  <si>
    <t xml:space="preserve">MnO  </t>
  </si>
  <si>
    <t xml:space="preserve">MgO  </t>
  </si>
  <si>
    <t xml:space="preserve">CaO  </t>
  </si>
  <si>
    <t xml:space="preserve">Sc   </t>
  </si>
  <si>
    <t xml:space="preserve">Li   </t>
  </si>
  <si>
    <t xml:space="preserve">Rb   </t>
  </si>
  <si>
    <t xml:space="preserve">Sr   </t>
  </si>
  <si>
    <t xml:space="preserve">Zr   </t>
  </si>
  <si>
    <t>Sd-Sp</t>
  </si>
  <si>
    <t>Precursor</t>
  </si>
  <si>
    <t>Alter 1</t>
  </si>
  <si>
    <t>Alter 2</t>
  </si>
  <si>
    <t>Alter 3</t>
  </si>
  <si>
    <t>Alter 4</t>
  </si>
  <si>
    <t>Alter 5</t>
  </si>
  <si>
    <t>Alter 6</t>
  </si>
  <si>
    <t>Alter 7</t>
  </si>
  <si>
    <t>ppm</t>
  </si>
  <si>
    <t>Total (%)</t>
  </si>
  <si>
    <r>
      <t>Fe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</si>
  <si>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r>
      <t>TiO</t>
    </r>
    <r>
      <rPr>
        <vertAlign val="subscript"/>
        <sz val="11"/>
        <color theme="1"/>
        <rFont val="Calibri"/>
        <family val="2"/>
        <scheme val="minor"/>
      </rPr>
      <t>2</t>
    </r>
  </si>
  <si>
    <r>
      <t>SiO</t>
    </r>
    <r>
      <rPr>
        <vertAlign val="subscript"/>
        <sz val="11"/>
        <color theme="1"/>
        <rFont val="Calibri"/>
        <family val="2"/>
        <scheme val="minor"/>
      </rPr>
      <t>2</t>
    </r>
  </si>
  <si>
    <r>
      <t>P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</t>
    </r>
  </si>
  <si>
    <r>
      <t>Al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</si>
  <si>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t>dr Al2O3</t>
  </si>
  <si>
    <t>Fe2O3</t>
  </si>
  <si>
    <t>Al2O3</t>
  </si>
  <si>
    <t>NO BORRAR</t>
  </si>
  <si>
    <t>Sdj / Sd FeO</t>
  </si>
  <si>
    <t>dr Fe2O3</t>
  </si>
  <si>
    <t>Xd-Xp Fe2O3</t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</si>
  <si>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O 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</si>
  <si>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O  </t>
    </r>
  </si>
  <si>
    <t>Xi - Fe2O3 conserved</t>
  </si>
  <si>
    <t>Sdj / Sd Fe2O3</t>
  </si>
  <si>
    <t>Sdj / Sd Al2O3</t>
  </si>
  <si>
    <t>Xd-Xp Al2O3</t>
  </si>
  <si>
    <t>Xi - Al2O3 conserved</t>
  </si>
  <si>
    <t>Sdj / Sd Zr</t>
  </si>
  <si>
    <t>dr Zr</t>
  </si>
  <si>
    <t>Xd-Xp Zr</t>
  </si>
  <si>
    <t>Xi - Zr conserved</t>
  </si>
  <si>
    <t>Sdj / Sd TiO2</t>
  </si>
  <si>
    <t>dr TiO2</t>
  </si>
  <si>
    <t>Xd-Xp TiO2</t>
  </si>
  <si>
    <t>Xi - TiO2 conserved</t>
  </si>
  <si>
    <t xml:space="preserve">P2O5 </t>
  </si>
  <si>
    <t xml:space="preserve">K2O  </t>
  </si>
  <si>
    <t>Do not erase</t>
  </si>
  <si>
    <t>Mass difference</t>
  </si>
  <si>
    <t>Change the mass of a precursor and daughter samples.</t>
  </si>
  <si>
    <t>Xi - Sr conserved</t>
  </si>
  <si>
    <t>Xd-Xp Sr</t>
  </si>
  <si>
    <t>dr Sr</t>
  </si>
  <si>
    <t>Sdj / Sd Sr</t>
  </si>
  <si>
    <t>Xi - P2O5 conserved</t>
  </si>
  <si>
    <t xml:space="preserve">SiO2 </t>
  </si>
  <si>
    <t xml:space="preserve">TiO2 </t>
  </si>
  <si>
    <t xml:space="preserve">Na2O </t>
  </si>
  <si>
    <t xml:space="preserve">H2O  </t>
  </si>
  <si>
    <t xml:space="preserve">CO2  </t>
  </si>
  <si>
    <t xml:space="preserve">V    </t>
  </si>
  <si>
    <t xml:space="preserve">Cr   </t>
  </si>
  <si>
    <t xml:space="preserve">Ni   </t>
  </si>
  <si>
    <t xml:space="preserve">Cu   </t>
  </si>
  <si>
    <t xml:space="preserve">Zn   </t>
  </si>
  <si>
    <t xml:space="preserve">Y    </t>
  </si>
  <si>
    <t xml:space="preserve">Ba   </t>
  </si>
  <si>
    <t>NOM</t>
  </si>
  <si>
    <t>M410forCr</t>
  </si>
  <si>
    <t>M408forCr</t>
  </si>
  <si>
    <t>M407forCr</t>
  </si>
  <si>
    <t>M406forCr</t>
  </si>
  <si>
    <t>M405forCr</t>
  </si>
  <si>
    <t>M404forCr</t>
  </si>
  <si>
    <t>M403forCr</t>
  </si>
  <si>
    <t>M402forCr</t>
  </si>
  <si>
    <t>M401forCr</t>
  </si>
  <si>
    <t>Mass Change Percent</t>
  </si>
  <si>
    <t>M411forCr</t>
  </si>
  <si>
    <t>dr_i</t>
  </si>
  <si>
    <t>Al2O3 conserved</t>
  </si>
  <si>
    <t>MS930000forAl2O3</t>
  </si>
  <si>
    <t>MS930001forAl2O3</t>
  </si>
  <si>
    <t>MS93001aforAl2O3</t>
  </si>
  <si>
    <t>MS930002forAl2O3</t>
  </si>
  <si>
    <t>MS930003forAl2O3</t>
  </si>
  <si>
    <t>MS93003aforAl2O3</t>
  </si>
  <si>
    <t>MS930005forAl2O3</t>
  </si>
  <si>
    <t>MS930006forAl2O3</t>
  </si>
  <si>
    <t>MS93006aforAl2O3</t>
  </si>
  <si>
    <t>MS9307agforAl2O3</t>
  </si>
  <si>
    <t>MS93007aforAl2O3</t>
  </si>
  <si>
    <t>MS93007bforAl2O3</t>
  </si>
  <si>
    <t>MS9307cfforAl2O3</t>
  </si>
  <si>
    <t>MS9307ffforAl2O3</t>
  </si>
  <si>
    <t>MS9307swforAl2O3</t>
  </si>
  <si>
    <t>MS930008forAl2O3</t>
  </si>
  <si>
    <t>MS930009forAl2O3</t>
  </si>
  <si>
    <t>MS9309agforAl2O3</t>
  </si>
  <si>
    <t>MS930010forAl2O3</t>
  </si>
  <si>
    <t>MS930011forAl2O3</t>
  </si>
  <si>
    <t>MS930012forAl2O3</t>
  </si>
  <si>
    <t>MS93013aforAl2O3</t>
  </si>
  <si>
    <t>MS93013bforAl2O3</t>
  </si>
  <si>
    <t>MS93014aforAl2O3</t>
  </si>
  <si>
    <t>MS93014bforAl2O3</t>
  </si>
  <si>
    <t>MS930015forAl2O3</t>
  </si>
  <si>
    <t>MS930016forAl2O3</t>
  </si>
  <si>
    <t>MS9317aaforAl2O3</t>
  </si>
  <si>
    <t>MS9317abforAl2O3</t>
  </si>
  <si>
    <t>MS93017bforAl2O3</t>
  </si>
  <si>
    <t>MS93018aforAl2O3</t>
  </si>
  <si>
    <t>MS93018bforAl2O3</t>
  </si>
  <si>
    <t xml:space="preserve">Co   </t>
  </si>
  <si>
    <t xml:space="preserve">Hf   </t>
  </si>
  <si>
    <t xml:space="preserve">Ga   </t>
  </si>
  <si>
    <t xml:space="preserve">Nb   </t>
  </si>
  <si>
    <t xml:space="preserve">Ta   </t>
  </si>
  <si>
    <t>TiO2 conserved</t>
  </si>
  <si>
    <t>WC01forTiO2</t>
  </si>
  <si>
    <t>WC02forTiO2</t>
  </si>
  <si>
    <t>WC03forTiO2</t>
  </si>
  <si>
    <t>WC04forTiO2</t>
  </si>
  <si>
    <t>WC05forTiO2</t>
  </si>
  <si>
    <t>WC06forTiO2</t>
  </si>
  <si>
    <t>WC07forTiO2</t>
  </si>
  <si>
    <t>WC08forTiO2</t>
  </si>
  <si>
    <t>WC09forTiO2</t>
  </si>
  <si>
    <t>WC10forTiO2</t>
  </si>
  <si>
    <t>WC11forTiO2</t>
  </si>
  <si>
    <t>WC12forTiO2</t>
  </si>
  <si>
    <t>WC13forTiO2</t>
  </si>
  <si>
    <t>WC14forTiO2</t>
  </si>
  <si>
    <t>WC15forTiO2</t>
  </si>
  <si>
    <t>WC16forTiO2</t>
  </si>
  <si>
    <t>WC17forTiO2</t>
  </si>
  <si>
    <t>WC18forTiO2</t>
  </si>
  <si>
    <t>WC19forTiO2</t>
  </si>
  <si>
    <t>WC20forTiO2</t>
  </si>
  <si>
    <t>WC21forTiO2</t>
  </si>
  <si>
    <t>WC22forTiO2</t>
  </si>
  <si>
    <t>WC23forTiO2</t>
  </si>
  <si>
    <t>WC24forTiO2</t>
  </si>
  <si>
    <t>WC25forTiO2</t>
  </si>
  <si>
    <t>WC26forTiO2</t>
  </si>
  <si>
    <t>WC27forTiO2</t>
  </si>
  <si>
    <t>WC28forTiO2</t>
  </si>
  <si>
    <t>WC29forTiO2</t>
  </si>
  <si>
    <t>WC30forTiO2</t>
  </si>
  <si>
    <t>WC31forTiO2</t>
  </si>
  <si>
    <t>W31aforTiO2</t>
  </si>
  <si>
    <t>WC32forTiO2</t>
  </si>
  <si>
    <t>WC33forTiO2</t>
  </si>
  <si>
    <t>WC34forTiO2</t>
  </si>
  <si>
    <t>WC35forTiO2</t>
  </si>
  <si>
    <t>WC36forTiO2</t>
  </si>
  <si>
    <t>WC37forTiO2</t>
  </si>
  <si>
    <t>WC38forTiO2</t>
  </si>
  <si>
    <t>WC39forTiO2</t>
  </si>
  <si>
    <t>WC40forTiO2</t>
  </si>
  <si>
    <t>WC41forTiO2</t>
  </si>
  <si>
    <t>WC42forTiO2</t>
  </si>
  <si>
    <t>WC43forTiO2</t>
  </si>
  <si>
    <t>WC44forTiO2</t>
  </si>
  <si>
    <t>WC45forTiO2</t>
  </si>
  <si>
    <t>WC46forTiO2</t>
  </si>
  <si>
    <t>WC47forTiO2</t>
  </si>
  <si>
    <t>WC48forTiO2</t>
  </si>
  <si>
    <t>WC49forTiO2</t>
  </si>
  <si>
    <t>WC50forTiO2</t>
  </si>
  <si>
    <t>WC51forTiO2</t>
  </si>
  <si>
    <t>WC52forTiO2</t>
  </si>
  <si>
    <t>WC53forTiO2</t>
  </si>
  <si>
    <t>WC54forTiO2</t>
  </si>
  <si>
    <t>WC55forTiO2</t>
  </si>
  <si>
    <t>WC56forTiO2</t>
  </si>
  <si>
    <t>WC58forTiO2</t>
  </si>
  <si>
    <t xml:space="preserve">Be   </t>
  </si>
  <si>
    <t xml:space="preserve">Mo   </t>
  </si>
  <si>
    <t xml:space="preserve">Cs   </t>
  </si>
  <si>
    <t xml:space="preserve">Pb   </t>
  </si>
  <si>
    <t xml:space="preserve">Th   </t>
  </si>
  <si>
    <t xml:space="preserve">U    </t>
  </si>
  <si>
    <t>Mass Change Percent Xd/Xp*100</t>
  </si>
  <si>
    <t>Daugther Systems Size Ratio Si/Sk</t>
  </si>
  <si>
    <t>dr_i FeO</t>
  </si>
  <si>
    <t>Xd-Xp FeO</t>
  </si>
  <si>
    <t>Xi - FeO conserved</t>
  </si>
  <si>
    <t>Parameters to normalize concentration data</t>
  </si>
  <si>
    <t>Table 1. Synthetic mass, weight percent and ppm data composition of an inicial precursor affected by general loss (Alter 1-3) and general gain (Alter 4-7) of mass.</t>
  </si>
  <si>
    <t>wt(%)</t>
  </si>
  <si>
    <r>
      <t>S</t>
    </r>
    <r>
      <rPr>
        <vertAlign val="subscript"/>
        <sz val="11"/>
        <color theme="1"/>
        <rFont val="Calibri"/>
        <family val="2"/>
        <scheme val="minor"/>
      </rPr>
      <t>dk</t>
    </r>
  </si>
  <si>
    <t>Jiang et al. (2018)</t>
  </si>
  <si>
    <t>Shore (1996)</t>
  </si>
  <si>
    <t>Transverse A - Cr conserved</t>
  </si>
  <si>
    <t>Mori et al. (2003)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</si>
</sst>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00"/>
    <numFmt numFmtId="165" formatCode="0.00000"/>
    <numFmt numFmtId="166" formatCode="0.0000"/>
    <numFmt numFmtId="167" formatCode="0.000000"/>
    <numFmt numFmtId="168" formatCode="0.0000000000"/>
    <numFmt numFmtId="169" formatCode="0.0000000"/>
    <numFmt numFmtId="170" formatCode="0.00000000"/>
    <numFmt numFmtId="171" formatCode="0.00000000000"/>
    <numFmt numFmtId="172" formatCode="0.0E+00"/>
    <numFmt numFmtId="173" formatCode="0E+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19">
    <xf numFmtId="0" fontId="0" fillId="0" borderId="0" xfId="0"/>
    <xf numFmtId="0" fontId="0" fillId="2" borderId="0" xfId="0" applyFill="1"/>
    <xf numFmtId="2" fontId="0" fillId="2" borderId="0" xfId="0" applyNumberFormat="1" applyFill="1"/>
    <xf numFmtId="0" fontId="0" fillId="2" borderId="1" xfId="0" applyFill="1" applyBorder="1"/>
    <xf numFmtId="2" fontId="0" fillId="2" borderId="1" xfId="0" applyNumberFormat="1" applyFill="1" applyBorder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2" fontId="0" fillId="2" borderId="0" xfId="0" applyNumberFormat="1" applyFill="1" applyAlignment="1">
      <alignment horizontal="center" vertical="center"/>
    </xf>
    <xf numFmtId="166" fontId="0" fillId="2" borderId="0" xfId="0" applyNumberFormat="1" applyFill="1"/>
    <xf numFmtId="2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0" fillId="2" borderId="1" xfId="0" applyNumberFormat="1" applyFill="1" applyBorder="1"/>
    <xf numFmtId="167" fontId="0" fillId="2" borderId="0" xfId="0" applyNumberFormat="1" applyFill="1"/>
    <xf numFmtId="167" fontId="0" fillId="2" borderId="3" xfId="0" applyNumberFormat="1" applyFill="1" applyBorder="1"/>
    <xf numFmtId="167" fontId="0" fillId="2" borderId="4" xfId="0" applyNumberFormat="1" applyFill="1" applyBorder="1"/>
    <xf numFmtId="0" fontId="0" fillId="2" borderId="4" xfId="0" applyFill="1" applyBorder="1"/>
    <xf numFmtId="166" fontId="0" fillId="2" borderId="4" xfId="0" applyNumberFormat="1" applyFill="1" applyBorder="1"/>
    <xf numFmtId="164" fontId="0" fillId="2" borderId="4" xfId="0" applyNumberFormat="1" applyFill="1" applyBorder="1"/>
    <xf numFmtId="165" fontId="0" fillId="2" borderId="5" xfId="0" applyNumberFormat="1" applyFill="1" applyBorder="1"/>
    <xf numFmtId="167" fontId="0" fillId="2" borderId="6" xfId="0" applyNumberFormat="1" applyFill="1" applyBorder="1"/>
    <xf numFmtId="164" fontId="0" fillId="2" borderId="0" xfId="0" applyNumberFormat="1" applyFill="1"/>
    <xf numFmtId="165" fontId="0" fillId="2" borderId="7" xfId="0" applyNumberFormat="1" applyFill="1" applyBorder="1"/>
    <xf numFmtId="164" fontId="0" fillId="2" borderId="1" xfId="0" applyNumberFormat="1" applyFill="1" applyBorder="1"/>
    <xf numFmtId="165" fontId="0" fillId="2" borderId="8" xfId="0" applyNumberFormat="1" applyFill="1" applyBorder="1"/>
    <xf numFmtId="0" fontId="0" fillId="2" borderId="6" xfId="0" applyFill="1" applyBorder="1"/>
    <xf numFmtId="168" fontId="0" fillId="2" borderId="9" xfId="0" applyNumberFormat="1" applyFill="1" applyBorder="1"/>
    <xf numFmtId="167" fontId="0" fillId="2" borderId="10" xfId="0" applyNumberFormat="1" applyFill="1" applyBorder="1"/>
    <xf numFmtId="0" fontId="0" fillId="2" borderId="10" xfId="0" applyFill="1" applyBorder="1"/>
    <xf numFmtId="166" fontId="0" fillId="2" borderId="10" xfId="0" applyNumberFormat="1" applyFill="1" applyBorder="1"/>
    <xf numFmtId="164" fontId="0" fillId="2" borderId="10" xfId="0" applyNumberFormat="1" applyFill="1" applyBorder="1"/>
    <xf numFmtId="165" fontId="0" fillId="2" borderId="11" xfId="0" applyNumberFormat="1" applyFill="1" applyBorder="1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2" fillId="3" borderId="11" xfId="0" applyFont="1" applyFill="1" applyBorder="1"/>
    <xf numFmtId="2" fontId="0" fillId="2" borderId="3" xfId="0" applyNumberFormat="1" applyFill="1" applyBorder="1"/>
    <xf numFmtId="0" fontId="4" fillId="2" borderId="5" xfId="0" applyFont="1" applyFill="1" applyBorder="1" applyAlignment="1">
      <alignment vertical="center"/>
    </xf>
    <xf numFmtId="2" fontId="0" fillId="2" borderId="6" xfId="0" applyNumberFormat="1" applyFill="1" applyBorder="1"/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164" fontId="0" fillId="3" borderId="12" xfId="0" applyNumberFormat="1" applyFill="1" applyBorder="1"/>
    <xf numFmtId="0" fontId="0" fillId="3" borderId="13" xfId="0" applyFill="1" applyBorder="1"/>
    <xf numFmtId="2" fontId="0" fillId="3" borderId="13" xfId="0" applyNumberFormat="1" applyFill="1" applyBorder="1"/>
    <xf numFmtId="0" fontId="0" fillId="3" borderId="14" xfId="0" applyFill="1" applyBorder="1"/>
    <xf numFmtId="0" fontId="0" fillId="3" borderId="12" xfId="0" applyFill="1" applyBorder="1"/>
    <xf numFmtId="0" fontId="0" fillId="2" borderId="11" xfId="0" applyFill="1" applyBorder="1"/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4" borderId="9" xfId="0" applyFill="1" applyBorder="1"/>
    <xf numFmtId="0" fontId="0" fillId="4" borderId="10" xfId="0" applyFill="1" applyBorder="1"/>
    <xf numFmtId="0" fontId="2" fillId="4" borderId="11" xfId="0" applyFont="1" applyFill="1" applyBorder="1"/>
    <xf numFmtId="164" fontId="0" fillId="4" borderId="12" xfId="0" applyNumberFormat="1" applyFill="1" applyBorder="1"/>
    <xf numFmtId="0" fontId="0" fillId="4" borderId="13" xfId="0" applyFill="1" applyBorder="1"/>
    <xf numFmtId="2" fontId="0" fillId="4" borderId="13" xfId="0" applyNumberFormat="1" applyFill="1" applyBorder="1"/>
    <xf numFmtId="0" fontId="0" fillId="4" borderId="14" xfId="0" applyFill="1" applyBorder="1"/>
    <xf numFmtId="0" fontId="0" fillId="4" borderId="12" xfId="0" applyFill="1" applyBorder="1"/>
    <xf numFmtId="0" fontId="0" fillId="4" borderId="15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168" fontId="0" fillId="2" borderId="0" xfId="0" applyNumberFormat="1" applyFill="1"/>
    <xf numFmtId="169" fontId="0" fillId="2" borderId="0" xfId="0" applyNumberFormat="1" applyFill="1"/>
    <xf numFmtId="164" fontId="0" fillId="5" borderId="12" xfId="0" applyNumberFormat="1" applyFill="1" applyBorder="1"/>
    <xf numFmtId="0" fontId="0" fillId="5" borderId="13" xfId="0" applyFill="1" applyBorder="1"/>
    <xf numFmtId="2" fontId="0" fillId="5" borderId="13" xfId="0" applyNumberFormat="1" applyFill="1" applyBorder="1"/>
    <xf numFmtId="0" fontId="0" fillId="5" borderId="14" xfId="0" applyFill="1" applyBorder="1"/>
    <xf numFmtId="0" fontId="0" fillId="5" borderId="12" xfId="0" applyFill="1" applyBorder="1"/>
    <xf numFmtId="0" fontId="0" fillId="5" borderId="1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0" fillId="5" borderId="15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164" fontId="0" fillId="6" borderId="12" xfId="0" applyNumberFormat="1" applyFill="1" applyBorder="1"/>
    <xf numFmtId="0" fontId="0" fillId="6" borderId="13" xfId="0" applyFill="1" applyBorder="1"/>
    <xf numFmtId="2" fontId="0" fillId="6" borderId="13" xfId="0" applyNumberFormat="1" applyFill="1" applyBorder="1"/>
    <xf numFmtId="0" fontId="0" fillId="6" borderId="14" xfId="0" applyFill="1" applyBorder="1"/>
    <xf numFmtId="0" fontId="0" fillId="6" borderId="12" xfId="0" applyFill="1" applyBorder="1"/>
    <xf numFmtId="164" fontId="0" fillId="6" borderId="13" xfId="0" applyNumberFormat="1" applyFill="1" applyBorder="1"/>
    <xf numFmtId="170" fontId="0" fillId="6" borderId="13" xfId="0" applyNumberForma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5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6" borderId="9" xfId="0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164" fontId="0" fillId="7" borderId="13" xfId="0" applyNumberFormat="1" applyFill="1" applyBorder="1"/>
    <xf numFmtId="0" fontId="0" fillId="7" borderId="13" xfId="0" applyFill="1" applyBorder="1"/>
    <xf numFmtId="0" fontId="0" fillId="7" borderId="14" xfId="0" applyFill="1" applyBorder="1"/>
    <xf numFmtId="0" fontId="0" fillId="7" borderId="12" xfId="0" applyFill="1" applyBorder="1"/>
    <xf numFmtId="0" fontId="0" fillId="2" borderId="15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8" borderId="15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8" borderId="9" xfId="0" applyFill="1" applyBorder="1" applyAlignment="1">
      <alignment vertical="center"/>
    </xf>
    <xf numFmtId="0" fontId="0" fillId="8" borderId="10" xfId="0" applyFill="1" applyBorder="1" applyAlignment="1">
      <alignment vertical="center"/>
    </xf>
    <xf numFmtId="2" fontId="0" fillId="2" borderId="15" xfId="0" applyNumberForma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/>
    </xf>
    <xf numFmtId="0" fontId="9" fillId="2" borderId="0" xfId="0" applyFont="1" applyFill="1"/>
    <xf numFmtId="165" fontId="1" fillId="2" borderId="0" xfId="0" applyNumberFormat="1" applyFont="1" applyFill="1"/>
    <xf numFmtId="167" fontId="1" fillId="2" borderId="0" xfId="0" applyNumberFormat="1" applyFont="1" applyFill="1"/>
    <xf numFmtId="0" fontId="0" fillId="8" borderId="1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0" fillId="8" borderId="0" xfId="0" applyFill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4" xfId="0" applyFill="1" applyBorder="1"/>
    <xf numFmtId="0" fontId="0" fillId="8" borderId="13" xfId="0" applyFill="1" applyBorder="1"/>
    <xf numFmtId="0" fontId="0" fillId="8" borderId="12" xfId="0" applyFill="1" applyBorder="1"/>
    <xf numFmtId="2" fontId="0" fillId="8" borderId="13" xfId="0" applyNumberFormat="1" applyFill="1" applyBorder="1"/>
    <xf numFmtId="164" fontId="0" fillId="8" borderId="12" xfId="0" applyNumberFormat="1" applyFill="1" applyBorder="1"/>
    <xf numFmtId="0" fontId="0" fillId="5" borderId="11" xfId="0" applyFill="1" applyBorder="1"/>
    <xf numFmtId="0" fontId="0" fillId="5" borderId="10" xfId="0" applyFill="1" applyBorder="1"/>
    <xf numFmtId="2" fontId="0" fillId="5" borderId="10" xfId="0" applyNumberFormat="1" applyFill="1" applyBorder="1"/>
    <xf numFmtId="164" fontId="0" fillId="5" borderId="9" xfId="0" applyNumberFormat="1" applyFill="1" applyBorder="1"/>
    <xf numFmtId="0" fontId="4" fillId="2" borderId="11" xfId="0" applyFont="1" applyFill="1" applyBorder="1" applyAlignment="1">
      <alignment vertical="center"/>
    </xf>
    <xf numFmtId="0" fontId="0" fillId="8" borderId="11" xfId="0" applyFill="1" applyBorder="1"/>
    <xf numFmtId="0" fontId="0" fillId="8" borderId="10" xfId="0" applyFill="1" applyBorder="1"/>
    <xf numFmtId="2" fontId="0" fillId="8" borderId="10" xfId="0" applyNumberFormat="1" applyFill="1" applyBorder="1"/>
    <xf numFmtId="164" fontId="0" fillId="8" borderId="9" xfId="0" applyNumberFormat="1" applyFill="1" applyBorder="1"/>
    <xf numFmtId="0" fontId="2" fillId="0" borderId="0" xfId="0" applyFont="1"/>
    <xf numFmtId="172" fontId="0" fillId="0" borderId="0" xfId="0" applyNumberFormat="1"/>
    <xf numFmtId="0" fontId="2" fillId="0" borderId="0" xfId="0" applyFont="1" applyAlignment="1">
      <alignment horizontal="left"/>
    </xf>
    <xf numFmtId="2" fontId="0" fillId="0" borderId="0" xfId="0" applyNumberFormat="1"/>
    <xf numFmtId="173" fontId="0" fillId="0" borderId="0" xfId="0" applyNumberFormat="1"/>
    <xf numFmtId="0" fontId="9" fillId="0" borderId="0" xfId="0" applyFont="1"/>
    <xf numFmtId="1" fontId="0" fillId="0" borderId="0" xfId="0" applyNumberFormat="1"/>
    <xf numFmtId="0" fontId="2" fillId="2" borderId="0" xfId="0" applyFont="1" applyFill="1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  <xf numFmtId="0" fontId="6" fillId="2" borderId="0" xfId="0" applyFont="1" applyFill="1"/>
    <xf numFmtId="0" fontId="0" fillId="2" borderId="0" xfId="0" applyFill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167" fontId="0" fillId="2" borderId="1" xfId="0" applyNumberFormat="1" applyFill="1" applyBorder="1"/>
    <xf numFmtId="0" fontId="0" fillId="2" borderId="15" xfId="0" applyFill="1" applyBorder="1"/>
    <xf numFmtId="167" fontId="0" fillId="2" borderId="15" xfId="0" applyNumberFormat="1" applyFill="1" applyBorder="1"/>
    <xf numFmtId="2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166" fontId="4" fillId="2" borderId="0" xfId="0" applyNumberFormat="1" applyFont="1" applyFill="1" applyAlignment="1">
      <alignment horizontal="center"/>
    </xf>
    <xf numFmtId="166" fontId="5" fillId="2" borderId="17" xfId="0" applyNumberFormat="1" applyFont="1" applyFill="1" applyBorder="1" applyAlignment="1">
      <alignment horizontal="center"/>
    </xf>
    <xf numFmtId="2" fontId="0" fillId="2" borderId="17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2" fontId="0" fillId="2" borderId="18" xfId="0" applyNumberForma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66" fontId="5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66" fontId="0" fillId="2" borderId="0" xfId="0" applyNumberFormat="1" applyFill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171" fontId="0" fillId="2" borderId="0" xfId="0" applyNumberFormat="1" applyFill="1" applyAlignment="1">
      <alignment horizontal="center"/>
    </xf>
    <xf numFmtId="165" fontId="0" fillId="2" borderId="6" xfId="0" applyNumberForma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171" fontId="0" fillId="2" borderId="4" xfId="0" applyNumberForma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7" fontId="0" fillId="2" borderId="0" xfId="0" applyNumberFormat="1" applyFill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6" fontId="0" fillId="2" borderId="6" xfId="0" applyNumberFormat="1" applyFill="1" applyBorder="1" applyAlignment="1">
      <alignment horizontal="center"/>
    </xf>
    <xf numFmtId="166" fontId="0" fillId="2" borderId="3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166" fontId="0" fillId="2" borderId="4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right" vertical="top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 wrapText="1"/>
    </xf>
    <xf numFmtId="0" fontId="6" fillId="2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6EE44044-12E4-474A-8BFD-48DA23DA42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Coherent</a:t>
            </a:r>
            <a:r>
              <a:rPr lang="es-CL" baseline="0"/>
              <a:t> Mobility Case</a:t>
            </a:r>
          </a:p>
          <a:p>
            <a:pPr>
              <a:defRPr/>
            </a:pPr>
            <a:r>
              <a:rPr lang="es-CL" baseline="0"/>
              <a:t>FeO and Fe2O3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Si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'Calculation details Synthetic'!$C$266:$C$274</c:f>
              <c:numCache>
                <c:formatCode>0.000</c:formatCode>
                <c:ptCount val="9"/>
                <c:pt idx="0">
                  <c:v>0.95489749430523929</c:v>
                </c:pt>
                <c:pt idx="1">
                  <c:v>0.79574791192103278</c:v>
                </c:pt>
                <c:pt idx="2">
                  <c:v>0.74601366742596831</c:v>
                </c:pt>
                <c:pt idx="5">
                  <c:v>0.994684889901291</c:v>
                </c:pt>
                <c:pt idx="6">
                  <c:v>1.1018048011214303</c:v>
                </c:pt>
                <c:pt idx="7">
                  <c:v>1.1936218678815493</c:v>
                </c:pt>
                <c:pt idx="8">
                  <c:v>1.2731966590736528</c:v>
                </c:pt>
              </c:numCache>
            </c:numRef>
          </c:xVal>
          <c:yVal>
            <c:numRef>
              <c:f>'Calculation details Synthetic'!$C$221:$C$229</c:f>
              <c:numCache>
                <c:formatCode>0.000</c:formatCode>
                <c:ptCount val="9"/>
                <c:pt idx="0">
                  <c:v>1.0174757281553399</c:v>
                </c:pt>
                <c:pt idx="1">
                  <c:v>0.84789644012944998</c:v>
                </c:pt>
                <c:pt idx="2">
                  <c:v>0.79490291262135937</c:v>
                </c:pt>
                <c:pt idx="5">
                  <c:v>1.0598705501618124</c:v>
                </c:pt>
                <c:pt idx="6">
                  <c:v>1.1740104555638537</c:v>
                </c:pt>
                <c:pt idx="7">
                  <c:v>1.2718446601941749</c:v>
                </c:pt>
                <c:pt idx="8">
                  <c:v>1.3566343042071203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A3-42DD-BB4C-971BEB024E3F}"/>
            </c:ext>
          </c:extLst>
        </c:ser>
        <c:ser>
          <c:idx val="1"/>
          <c:order val="1"/>
          <c:tx>
            <c:v>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'Calculation details Synthetic'!$D$266:$D$274</c:f>
              <c:numCache>
                <c:formatCode>0.000</c:formatCode>
                <c:ptCount val="9"/>
                <c:pt idx="0">
                  <c:v>0.87794257858769953</c:v>
                </c:pt>
                <c:pt idx="1">
                  <c:v>0.65845693394077476</c:v>
                </c:pt>
                <c:pt idx="2">
                  <c:v>0.54871411161731232</c:v>
                </c:pt>
                <c:pt idx="5">
                  <c:v>1.0974282232346246</c:v>
                </c:pt>
                <c:pt idx="6">
                  <c:v>1.3169138678815495</c:v>
                </c:pt>
                <c:pt idx="7">
                  <c:v>1.5363995125284742</c:v>
                </c:pt>
                <c:pt idx="8">
                  <c:v>1.7558851571753993</c:v>
                </c:pt>
              </c:numCache>
            </c:numRef>
          </c:xVal>
          <c:yVal>
            <c:numRef>
              <c:f>'Calculation details Synthetic'!$D$221:$D$229</c:f>
              <c:numCache>
                <c:formatCode>0.000</c:formatCode>
                <c:ptCount val="9"/>
                <c:pt idx="0">
                  <c:v>0.93547765048543707</c:v>
                </c:pt>
                <c:pt idx="1">
                  <c:v>0.70160823786407789</c:v>
                </c:pt>
                <c:pt idx="2">
                  <c:v>0.5846735315533983</c:v>
                </c:pt>
                <c:pt idx="5">
                  <c:v>1.1693470631067966</c:v>
                </c:pt>
                <c:pt idx="6">
                  <c:v>1.4032164757281556</c:v>
                </c:pt>
                <c:pt idx="7">
                  <c:v>1.6370858883495147</c:v>
                </c:pt>
                <c:pt idx="8">
                  <c:v>1.8709553009708746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A3-42DD-BB4C-971BEB024E3F}"/>
            </c:ext>
          </c:extLst>
        </c:ser>
        <c:ser>
          <c:idx val="2"/>
          <c:order val="2"/>
          <c:tx>
            <c:v>Ti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'Calculation details Synthetic'!$E$266:$E$274</c:f>
              <c:numCache>
                <c:formatCode>0.000</c:formatCode>
                <c:ptCount val="9"/>
                <c:pt idx="0">
                  <c:v>0.97209567198177693</c:v>
                </c:pt>
                <c:pt idx="1">
                  <c:v>0.83322486169866616</c:v>
                </c:pt>
                <c:pt idx="2">
                  <c:v>0.81007972665148109</c:v>
                </c:pt>
                <c:pt idx="5">
                  <c:v>1.023258602086081</c:v>
                </c:pt>
                <c:pt idx="6">
                  <c:v>1.1665148063781325</c:v>
                </c:pt>
                <c:pt idx="7">
                  <c:v>1.2961275626423694</c:v>
                </c:pt>
                <c:pt idx="8">
                  <c:v>1.4139573410644031</c:v>
                </c:pt>
              </c:numCache>
            </c:numRef>
          </c:xVal>
          <c:yVal>
            <c:numRef>
              <c:f>'Calculation details Synthetic'!$E$221:$E$229</c:f>
              <c:numCache>
                <c:formatCode>0.000</c:formatCode>
                <c:ptCount val="9"/>
                <c:pt idx="0">
                  <c:v>1.0358009708737865</c:v>
                </c:pt>
                <c:pt idx="1">
                  <c:v>0.88782940360610307</c:v>
                </c:pt>
                <c:pt idx="2">
                  <c:v>0.86316747572815578</c:v>
                </c:pt>
                <c:pt idx="5">
                  <c:v>1.090316811446091</c:v>
                </c:pt>
                <c:pt idx="6">
                  <c:v>1.2429611650485437</c:v>
                </c:pt>
                <c:pt idx="7">
                  <c:v>1.3810679611650487</c:v>
                </c:pt>
                <c:pt idx="8">
                  <c:v>1.5066195939982354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A3-42DD-BB4C-971BEB024E3F}"/>
            </c:ext>
          </c:extLst>
        </c:ser>
        <c:ser>
          <c:idx val="3"/>
          <c:order val="3"/>
          <c:tx>
            <c:v>Fe2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'Calculation details Synthetic'!$F$266:$F$274</c:f>
              <c:numCache>
                <c:formatCode>0.000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xVal>
          <c:yVal>
            <c:numRef>
              <c:f>'Calculation details Synthetic'!$F$221:$F$229</c:f>
              <c:numCache>
                <c:formatCode>0.000</c:formatCode>
                <c:ptCount val="9"/>
                <c:pt idx="0">
                  <c:v>1.0655339805825241</c:v>
                </c:pt>
                <c:pt idx="1">
                  <c:v>1.0655339805825244</c:v>
                </c:pt>
                <c:pt idx="2">
                  <c:v>1.0655339805825241</c:v>
                </c:pt>
                <c:pt idx="5">
                  <c:v>1.0655339805825241</c:v>
                </c:pt>
                <c:pt idx="6">
                  <c:v>1.0655339805825239</c:v>
                </c:pt>
                <c:pt idx="7">
                  <c:v>1.0655339805825241</c:v>
                </c:pt>
                <c:pt idx="8">
                  <c:v>1.0655339805825244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A3-42DD-BB4C-971BEB024E3F}"/>
            </c:ext>
          </c:extLst>
        </c:ser>
        <c:ser>
          <c:idx val="4"/>
          <c:order val="4"/>
          <c:tx>
            <c:v>Fe3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'Calculation details Synthetic'!$G$266:$G$274</c:f>
              <c:numCache>
                <c:formatCode>0.000</c:formatCode>
                <c:ptCount val="9"/>
                <c:pt idx="0">
                  <c:v>0.93849658314350803</c:v>
                </c:pt>
                <c:pt idx="1">
                  <c:v>0.93849658314350792</c:v>
                </c:pt>
                <c:pt idx="2">
                  <c:v>0.93849658314350803</c:v>
                </c:pt>
                <c:pt idx="5">
                  <c:v>0.93849658314350803</c:v>
                </c:pt>
                <c:pt idx="6">
                  <c:v>0.93849658314350826</c:v>
                </c:pt>
                <c:pt idx="7">
                  <c:v>0.93849658314350815</c:v>
                </c:pt>
                <c:pt idx="8">
                  <c:v>0.93849658314350792</c:v>
                </c:pt>
              </c:numCache>
            </c:numRef>
          </c:xVal>
          <c:yVal>
            <c:numRef>
              <c:f>'Calculation details Synthetic'!$G$221:$G$229</c:f>
              <c:numCache>
                <c:formatCode>0.000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A3-42DD-BB4C-971BEB024E3F}"/>
            </c:ext>
          </c:extLst>
        </c:ser>
        <c:ser>
          <c:idx val="5"/>
          <c:order val="5"/>
          <c:tx>
            <c:v>Mn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'Calculation details Synthetic'!$H$266:$H$274</c:f>
              <c:numCache>
                <c:formatCode>0.000</c:formatCode>
                <c:ptCount val="9"/>
                <c:pt idx="0">
                  <c:v>2.0045558086560367</c:v>
                </c:pt>
                <c:pt idx="1">
                  <c:v>1.8792710706150342</c:v>
                </c:pt>
                <c:pt idx="2">
                  <c:v>2.0880789673500391</c:v>
                </c:pt>
                <c:pt idx="5">
                  <c:v>0.83523158694001542</c:v>
                </c:pt>
                <c:pt idx="6">
                  <c:v>0.7517084282460138</c:v>
                </c:pt>
                <c:pt idx="7">
                  <c:v>0.70159453302961283</c:v>
                </c:pt>
                <c:pt idx="8">
                  <c:v>0.66818526955201241</c:v>
                </c:pt>
              </c:numCache>
            </c:numRef>
          </c:xVal>
          <c:yVal>
            <c:numRef>
              <c:f>'Calculation details Synthetic'!$H$221:$H$229</c:f>
              <c:numCache>
                <c:formatCode>0.000</c:formatCode>
                <c:ptCount val="9"/>
                <c:pt idx="0">
                  <c:v>2.1359223300970873</c:v>
                </c:pt>
                <c:pt idx="1">
                  <c:v>2.0024271844660197</c:v>
                </c:pt>
                <c:pt idx="2">
                  <c:v>2.2249190938511334</c:v>
                </c:pt>
                <c:pt idx="5">
                  <c:v>0.88996763754045327</c:v>
                </c:pt>
                <c:pt idx="6">
                  <c:v>0.80097087378640774</c:v>
                </c:pt>
                <c:pt idx="7">
                  <c:v>0.74757281553398058</c:v>
                </c:pt>
                <c:pt idx="8">
                  <c:v>0.71197411003236277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A3-42DD-BB4C-971BEB024E3F}"/>
            </c:ext>
          </c:extLst>
        </c:ser>
        <c:ser>
          <c:idx val="6"/>
          <c:order val="6"/>
          <c:tx>
            <c:v>Mg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details Synthetic'!$I$266:$I$274</c:f>
              <c:numCache>
                <c:formatCode>0.000</c:formatCode>
                <c:ptCount val="9"/>
                <c:pt idx="0">
                  <c:v>1.0615034168564923</c:v>
                </c:pt>
                <c:pt idx="1">
                  <c:v>1.0615034168564923</c:v>
                </c:pt>
                <c:pt idx="2">
                  <c:v>1.0615034168564925</c:v>
                </c:pt>
                <c:pt idx="5">
                  <c:v>0.96500310623317476</c:v>
                </c:pt>
                <c:pt idx="6">
                  <c:v>1.0615034168564923</c:v>
                </c:pt>
                <c:pt idx="7">
                  <c:v>1.0615034168564923</c:v>
                </c:pt>
                <c:pt idx="8">
                  <c:v>1.0615034168564923</c:v>
                </c:pt>
              </c:numCache>
            </c:numRef>
          </c:xVal>
          <c:yVal>
            <c:numRef>
              <c:f>'Calculation details Synthetic'!$I$221:$I$229</c:f>
              <c:numCache>
                <c:formatCode>0.000</c:formatCode>
                <c:ptCount val="9"/>
                <c:pt idx="0">
                  <c:v>1.1310679611650487</c:v>
                </c:pt>
                <c:pt idx="1">
                  <c:v>1.1310679611650489</c:v>
                </c:pt>
                <c:pt idx="2">
                  <c:v>1.1310679611650489</c:v>
                </c:pt>
                <c:pt idx="5">
                  <c:v>1.0282436010591351</c:v>
                </c:pt>
                <c:pt idx="6">
                  <c:v>1.1310679611650487</c:v>
                </c:pt>
                <c:pt idx="7">
                  <c:v>1.1310679611650485</c:v>
                </c:pt>
                <c:pt idx="8">
                  <c:v>1.1310679611650487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7A3-42DD-BB4C-971BEB024E3F}"/>
            </c:ext>
          </c:extLst>
        </c:ser>
        <c:ser>
          <c:idx val="7"/>
          <c:order val="7"/>
          <c:tx>
            <c:v>Ca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details Synthetic'!$J$266:$J$274</c:f>
              <c:numCache>
                <c:formatCode>0.000</c:formatCode>
                <c:ptCount val="9"/>
                <c:pt idx="0">
                  <c:v>1.0189825360668188</c:v>
                </c:pt>
                <c:pt idx="1">
                  <c:v>1.5284738041002279</c:v>
                </c:pt>
                <c:pt idx="2">
                  <c:v>1.5284738041002282</c:v>
                </c:pt>
                <c:pt idx="5">
                  <c:v>0.95529612756264259</c:v>
                </c:pt>
                <c:pt idx="6">
                  <c:v>1.018982536066819</c:v>
                </c:pt>
                <c:pt idx="7">
                  <c:v>1.0699316628701596</c:v>
                </c:pt>
                <c:pt idx="8">
                  <c:v>1.1116173120728932</c:v>
                </c:pt>
              </c:numCache>
            </c:numRef>
          </c:xVal>
          <c:yVal>
            <c:numRef>
              <c:f>'Calculation details Synthetic'!$J$221:$J$229</c:f>
              <c:numCache>
                <c:formatCode>0.000</c:formatCode>
                <c:ptCount val="9"/>
                <c:pt idx="0">
                  <c:v>1.0857605177993528</c:v>
                </c:pt>
                <c:pt idx="1">
                  <c:v>1.6286407766990294</c:v>
                </c:pt>
                <c:pt idx="2">
                  <c:v>1.6286407766990294</c:v>
                </c:pt>
                <c:pt idx="5">
                  <c:v>1.0179004854368934</c:v>
                </c:pt>
                <c:pt idx="6">
                  <c:v>1.085760517799353</c:v>
                </c:pt>
                <c:pt idx="7">
                  <c:v>1.1400485436893204</c:v>
                </c:pt>
                <c:pt idx="8">
                  <c:v>1.1844660194174761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A3-42DD-BB4C-971BEB024E3F}"/>
            </c:ext>
          </c:extLst>
        </c:ser>
        <c:ser>
          <c:idx val="8"/>
          <c:order val="8"/>
          <c:tx>
            <c:v>Na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details Synthetic'!$K$266:$K$274</c:f>
              <c:numCache>
                <c:formatCode>0.000</c:formatCode>
                <c:ptCount val="9"/>
                <c:pt idx="0">
                  <c:v>1.1207289293849658</c:v>
                </c:pt>
                <c:pt idx="1">
                  <c:v>1.2608200455580869</c:v>
                </c:pt>
                <c:pt idx="2">
                  <c:v>1.400911161731208</c:v>
                </c:pt>
                <c:pt idx="5">
                  <c:v>0.9339407744874717</c:v>
                </c:pt>
                <c:pt idx="6">
                  <c:v>1.0086560364464696</c:v>
                </c:pt>
                <c:pt idx="7">
                  <c:v>0.98063781321184529</c:v>
                </c:pt>
                <c:pt idx="8">
                  <c:v>0.96062479661568534</c:v>
                </c:pt>
              </c:numCache>
            </c:numRef>
          </c:xVal>
          <c:yVal>
            <c:numRef>
              <c:f>'Calculation details Synthetic'!$K$221:$K$229</c:f>
              <c:numCache>
                <c:formatCode>0.000</c:formatCode>
                <c:ptCount val="9"/>
                <c:pt idx="0">
                  <c:v>1.1941747572815533</c:v>
                </c:pt>
                <c:pt idx="1">
                  <c:v>1.3434466019417479</c:v>
                </c:pt>
                <c:pt idx="2">
                  <c:v>1.4927184466019423</c:v>
                </c:pt>
                <c:pt idx="5">
                  <c:v>0.99514563106796128</c:v>
                </c:pt>
                <c:pt idx="6">
                  <c:v>1.0747572815533981</c:v>
                </c:pt>
                <c:pt idx="7">
                  <c:v>1.0449029126213594</c:v>
                </c:pt>
                <c:pt idx="8">
                  <c:v>1.0235783633841891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7A3-42DD-BB4C-971BEB024E3F}"/>
            </c:ext>
          </c:extLst>
        </c:ser>
        <c:ser>
          <c:idx val="9"/>
          <c:order val="9"/>
          <c:tx>
            <c:v>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details Synthetic'!$L$266:$L$274</c:f>
              <c:numCache>
                <c:formatCode>0.000</c:formatCode>
                <c:ptCount val="9"/>
                <c:pt idx="0">
                  <c:v>1.6787366268864992</c:v>
                </c:pt>
                <c:pt idx="1">
                  <c:v>1.5738155877060931</c:v>
                </c:pt>
                <c:pt idx="2">
                  <c:v>1.7486839863401034</c:v>
                </c:pt>
                <c:pt idx="5">
                  <c:v>0.83936831344324947</c:v>
                </c:pt>
                <c:pt idx="6">
                  <c:v>0.83936831344324958</c:v>
                </c:pt>
                <c:pt idx="7">
                  <c:v>0.73444727426284306</c:v>
                </c:pt>
                <c:pt idx="8">
                  <c:v>0.67149465075459969</c:v>
                </c:pt>
              </c:numCache>
            </c:numRef>
          </c:xVal>
          <c:yVal>
            <c:numRef>
              <c:f>'Calculation details Synthetic'!$L$221:$L$229</c:f>
              <c:numCache>
                <c:formatCode>0.000</c:formatCode>
                <c:ptCount val="9"/>
                <c:pt idx="0">
                  <c:v>1.7887509203960512</c:v>
                </c:pt>
                <c:pt idx="1">
                  <c:v>1.6769539878712982</c:v>
                </c:pt>
                <c:pt idx="2">
                  <c:v>1.8632822087458869</c:v>
                </c:pt>
                <c:pt idx="5">
                  <c:v>0.8943754601980255</c:v>
                </c:pt>
                <c:pt idx="6">
                  <c:v>0.89437546019802538</c:v>
                </c:pt>
                <c:pt idx="7">
                  <c:v>0.78257852767327207</c:v>
                </c:pt>
                <c:pt idx="8">
                  <c:v>0.71550036815842055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7A3-42DD-BB4C-971BEB024E3F}"/>
            </c:ext>
          </c:extLst>
        </c:ser>
        <c:ser>
          <c:idx val="10"/>
          <c:order val="10"/>
          <c:tx>
            <c:v>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details Synthetic'!$M$266:$M$274</c:f>
              <c:numCache>
                <c:formatCode>0.000</c:formatCode>
                <c:ptCount val="9"/>
                <c:pt idx="0">
                  <c:v>1.7312072892938497</c:v>
                </c:pt>
                <c:pt idx="1">
                  <c:v>1.6230068337129842</c:v>
                </c:pt>
                <c:pt idx="2">
                  <c:v>1.8033409263477604</c:v>
                </c:pt>
                <c:pt idx="5">
                  <c:v>0.72133637053910427</c:v>
                </c:pt>
                <c:pt idx="6">
                  <c:v>0.64920273348519375</c:v>
                </c:pt>
                <c:pt idx="7">
                  <c:v>0.60592255125284744</c:v>
                </c:pt>
                <c:pt idx="8">
                  <c:v>0.57706909643128346</c:v>
                </c:pt>
              </c:numCache>
            </c:numRef>
          </c:xVal>
          <c:yVal>
            <c:numRef>
              <c:f>'Calculation details Synthetic'!$M$221:$M$229</c:f>
              <c:numCache>
                <c:formatCode>0.000</c:formatCode>
                <c:ptCount val="9"/>
                <c:pt idx="0">
                  <c:v>1.8446601941747571</c:v>
                </c:pt>
                <c:pt idx="1">
                  <c:v>1.729368932038835</c:v>
                </c:pt>
                <c:pt idx="2">
                  <c:v>1.9215210355987058</c:v>
                </c:pt>
                <c:pt idx="5">
                  <c:v>0.76860841423948234</c:v>
                </c:pt>
                <c:pt idx="6">
                  <c:v>0.69174757281553401</c:v>
                </c:pt>
                <c:pt idx="7">
                  <c:v>0.64563106796116498</c:v>
                </c:pt>
                <c:pt idx="8">
                  <c:v>0.61488673139158601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7A3-42DD-BB4C-971BEB024E3F}"/>
            </c:ext>
          </c:extLst>
        </c:ser>
        <c:ser>
          <c:idx val="11"/>
          <c:order val="11"/>
          <c:tx>
            <c:v>Sc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'Calculation details Synthetic'!$O$266:$O$274</c:f>
              <c:numCache>
                <c:formatCode>0.000</c:formatCode>
                <c:ptCount val="9"/>
                <c:pt idx="0">
                  <c:v>0.99834613222258428</c:v>
                </c:pt>
                <c:pt idx="1">
                  <c:v>0.68964699923270634</c:v>
                </c:pt>
                <c:pt idx="2">
                  <c:v>0.62396633263911527</c:v>
                </c:pt>
                <c:pt idx="5">
                  <c:v>0.87355286569476109</c:v>
                </c:pt>
                <c:pt idx="6">
                  <c:v>0.8735528656947612</c:v>
                </c:pt>
                <c:pt idx="7">
                  <c:v>0.8735528656947612</c:v>
                </c:pt>
                <c:pt idx="8">
                  <c:v>0.87355286569476109</c:v>
                </c:pt>
              </c:numCache>
            </c:numRef>
          </c:xVal>
          <c:yVal>
            <c:numRef>
              <c:f>'Calculation details Synthetic'!$O$221:$O$229</c:f>
              <c:numCache>
                <c:formatCode>0.000</c:formatCode>
                <c:ptCount val="9"/>
                <c:pt idx="0">
                  <c:v>1.0637717282662973</c:v>
                </c:pt>
                <c:pt idx="1">
                  <c:v>0.7348423122892187</c:v>
                </c:pt>
                <c:pt idx="2">
                  <c:v>0.66485733016643589</c:v>
                </c:pt>
                <c:pt idx="5">
                  <c:v>0.93080026223301005</c:v>
                </c:pt>
                <c:pt idx="6">
                  <c:v>0.93080026223300993</c:v>
                </c:pt>
                <c:pt idx="7">
                  <c:v>0.93080026223300993</c:v>
                </c:pt>
                <c:pt idx="8">
                  <c:v>0.93080026223301005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7A3-42DD-BB4C-971BEB024E3F}"/>
            </c:ext>
          </c:extLst>
        </c:ser>
        <c:ser>
          <c:idx val="12"/>
          <c:order val="12"/>
          <c:tx>
            <c:v>Li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details Synthetic'!$P$266:$P$274</c:f>
              <c:numCache>
                <c:formatCode>0.000</c:formatCode>
                <c:ptCount val="9"/>
                <c:pt idx="0">
                  <c:v>1.0827958469248296</c:v>
                </c:pt>
                <c:pt idx="1">
                  <c:v>0.97451626223234666</c:v>
                </c:pt>
                <c:pt idx="2">
                  <c:v>1.015121106492028</c:v>
                </c:pt>
                <c:pt idx="5">
                  <c:v>1.0151211064920278</c:v>
                </c:pt>
                <c:pt idx="6">
                  <c:v>1.08279584692483</c:v>
                </c:pt>
                <c:pt idx="7">
                  <c:v>1.1369356392710712</c:v>
                </c:pt>
                <c:pt idx="8">
                  <c:v>1.1812318330089051</c:v>
                </c:pt>
              </c:numCache>
            </c:numRef>
          </c:xVal>
          <c:yVal>
            <c:numRef>
              <c:f>'Calculation details Synthetic'!$P$221:$P$229</c:f>
              <c:numCache>
                <c:formatCode>0.000</c:formatCode>
                <c:ptCount val="9"/>
                <c:pt idx="0">
                  <c:v>1.153755768932039</c:v>
                </c:pt>
                <c:pt idx="1">
                  <c:v>1.0383801920388354</c:v>
                </c:pt>
                <c:pt idx="2">
                  <c:v>1.081646033373787</c:v>
                </c:pt>
                <c:pt idx="5">
                  <c:v>1.0816460333737867</c:v>
                </c:pt>
                <c:pt idx="6">
                  <c:v>1.1537557689320395</c:v>
                </c:pt>
                <c:pt idx="7">
                  <c:v>1.2114435573786413</c:v>
                </c:pt>
                <c:pt idx="8">
                  <c:v>1.2586426570167704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7A3-42DD-BB4C-971BEB024E3F}"/>
            </c:ext>
          </c:extLst>
        </c:ser>
        <c:ser>
          <c:idx val="13"/>
          <c:order val="13"/>
          <c:tx>
            <c:v>Rb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details Synthetic'!$Q$266:$Q$274</c:f>
              <c:numCache>
                <c:formatCode>0.000</c:formatCode>
                <c:ptCount val="9"/>
                <c:pt idx="0">
                  <c:v>1.0710899458769936</c:v>
                </c:pt>
                <c:pt idx="1">
                  <c:v>0.91807709646599445</c:v>
                </c:pt>
                <c:pt idx="2">
                  <c:v>0.89257495489749494</c:v>
                </c:pt>
                <c:pt idx="5">
                  <c:v>0.89257495489749472</c:v>
                </c:pt>
                <c:pt idx="6">
                  <c:v>0.91807709646599456</c:v>
                </c:pt>
                <c:pt idx="7">
                  <c:v>0.99968394948519412</c:v>
                </c:pt>
                <c:pt idx="8">
                  <c:v>1.0710899458769936</c:v>
                </c:pt>
              </c:numCache>
            </c:numRef>
          </c:xVal>
          <c:yVal>
            <c:numRef>
              <c:f>'Calculation details Synthetic'!$Q$221:$Q$229</c:f>
              <c:numCache>
                <c:formatCode>0.000</c:formatCode>
                <c:ptCount val="9"/>
                <c:pt idx="0">
                  <c:v>1.1412827335922333</c:v>
                </c:pt>
                <c:pt idx="1">
                  <c:v>0.97824234307905722</c:v>
                </c:pt>
                <c:pt idx="2">
                  <c:v>0.95106894466019476</c:v>
                </c:pt>
                <c:pt idx="5">
                  <c:v>0.95106894466019454</c:v>
                </c:pt>
                <c:pt idx="6">
                  <c:v>0.97824234307905711</c:v>
                </c:pt>
                <c:pt idx="7">
                  <c:v>1.0651972180194178</c:v>
                </c:pt>
                <c:pt idx="8">
                  <c:v>1.1412827335922335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7A3-42DD-BB4C-971BEB024E3F}"/>
            </c:ext>
          </c:extLst>
        </c:ser>
        <c:ser>
          <c:idx val="14"/>
          <c:order val="14"/>
          <c:tx>
            <c:v>Sr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details Synthetic'!$R$266:$R$274</c:f>
              <c:numCache>
                <c:formatCode>0.000</c:formatCode>
                <c:ptCount val="9"/>
                <c:pt idx="0">
                  <c:v>1.0535310943052392</c:v>
                </c:pt>
                <c:pt idx="1">
                  <c:v>0.9030266522616337</c:v>
                </c:pt>
                <c:pt idx="2">
                  <c:v>0.87794257858769964</c:v>
                </c:pt>
                <c:pt idx="5">
                  <c:v>0.95775554027749044</c:v>
                </c:pt>
                <c:pt idx="6">
                  <c:v>1.0535310943052394</c:v>
                </c:pt>
                <c:pt idx="7">
                  <c:v>1.1345719477133347</c:v>
                </c:pt>
                <c:pt idx="8">
                  <c:v>1.2040355363488451</c:v>
                </c:pt>
              </c:numCache>
            </c:numRef>
          </c:xVal>
          <c:yVal>
            <c:numRef>
              <c:f>'Calculation details Synthetic'!$R$221:$R$229</c:f>
              <c:numCache>
                <c:formatCode>0.000</c:formatCode>
                <c:ptCount val="9"/>
                <c:pt idx="0">
                  <c:v>1.1225731805825243</c:v>
                </c:pt>
                <c:pt idx="1">
                  <c:v>0.96220558335644946</c:v>
                </c:pt>
                <c:pt idx="2">
                  <c:v>0.93547765048543718</c:v>
                </c:pt>
                <c:pt idx="5">
                  <c:v>1.0205210732568404</c:v>
                </c:pt>
                <c:pt idx="6">
                  <c:v>1.1225731805825241</c:v>
                </c:pt>
                <c:pt idx="7">
                  <c:v>1.2089249637042569</c:v>
                </c:pt>
                <c:pt idx="8">
                  <c:v>1.2829407778085995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7A3-42DD-BB4C-971BEB024E3F}"/>
            </c:ext>
          </c:extLst>
        </c:ser>
        <c:ser>
          <c:idx val="15"/>
          <c:order val="15"/>
          <c:tx>
            <c:v>Zr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'Calculation details Synthetic'!$S$266:$S$274</c:f>
              <c:numCache>
                <c:formatCode>0.000</c:formatCode>
                <c:ptCount val="9"/>
                <c:pt idx="0">
                  <c:v>0.87794257858769953</c:v>
                </c:pt>
                <c:pt idx="1">
                  <c:v>0.65845693394077454</c:v>
                </c:pt>
                <c:pt idx="2">
                  <c:v>0.54871411161731221</c:v>
                </c:pt>
                <c:pt idx="5">
                  <c:v>1.0974282232346244</c:v>
                </c:pt>
                <c:pt idx="6">
                  <c:v>1.3169138678815493</c:v>
                </c:pt>
                <c:pt idx="7">
                  <c:v>1.5363995125284742</c:v>
                </c:pt>
                <c:pt idx="8">
                  <c:v>1.7558851571753991</c:v>
                </c:pt>
              </c:numCache>
            </c:numRef>
          </c:xVal>
          <c:yVal>
            <c:numRef>
              <c:f>'Calculation details Synthetic'!$S$221:$S$229</c:f>
              <c:numCache>
                <c:formatCode>0.000</c:formatCode>
                <c:ptCount val="9"/>
                <c:pt idx="0">
                  <c:v>0.93547765048543707</c:v>
                </c:pt>
                <c:pt idx="1">
                  <c:v>0.70160823786407778</c:v>
                </c:pt>
                <c:pt idx="2">
                  <c:v>0.58467353155339818</c:v>
                </c:pt>
                <c:pt idx="5">
                  <c:v>1.1693470631067964</c:v>
                </c:pt>
                <c:pt idx="6">
                  <c:v>1.4032164757281553</c:v>
                </c:pt>
                <c:pt idx="7">
                  <c:v>1.6370858883495147</c:v>
                </c:pt>
                <c:pt idx="8">
                  <c:v>1.8709553009708741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7A3-42DD-BB4C-971BEB024E3F}"/>
            </c:ext>
          </c:extLst>
        </c:ser>
        <c:ser>
          <c:idx val="16"/>
          <c:order val="16"/>
          <c:tx>
            <c:v>linea</c:v>
          </c:tx>
          <c:spPr>
            <a:ln w="15875" cap="rnd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'Calculation details Synthetic'!$AA$246:$AA$247</c:f>
              <c:numCache>
                <c:formatCode>General</c:formatCode>
                <c:ptCount val="2"/>
                <c:pt idx="0">
                  <c:v>0</c:v>
                </c:pt>
                <c:pt idx="1">
                  <c:v>2.5</c:v>
                </c:pt>
              </c:numCache>
            </c:numRef>
          </c:xVal>
          <c:yVal>
            <c:numRef>
              <c:f>'Calculation details Synthetic'!$AB$246:$AB$247</c:f>
              <c:numCache>
                <c:formatCode>General</c:formatCode>
                <c:ptCount val="2"/>
                <c:pt idx="0">
                  <c:v>0</c:v>
                </c:pt>
                <c:pt idx="1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E3-4235-B7DB-26D5DE37E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824976"/>
        <c:axId val="27671264"/>
      </c:scatterChart>
      <c:valAx>
        <c:axId val="195824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Si/Sd_FeO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7671264"/>
        <c:crosses val="autoZero"/>
        <c:crossBetween val="midCat"/>
      </c:valAx>
      <c:valAx>
        <c:axId val="2767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Si/Sd_Fe2O3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5824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380999</xdr:colOff>
      <xdr:row>238</xdr:row>
      <xdr:rowOff>136071</xdr:rowOff>
    </xdr:from>
    <xdr:to>
      <xdr:col>25</xdr:col>
      <xdr:colOff>783771</xdr:colOff>
      <xdr:row>260</xdr:row>
      <xdr:rowOff>152398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5A9BA9-8FB7-4882-A8F0-EC52F9497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600635</xdr:colOff>
      <xdr:row>389</xdr:row>
      <xdr:rowOff>62753</xdr:rowOff>
    </xdr:from>
    <xdr:ext cx="11817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BF13903C-B2F6-4AE5-ACDE-3832577D7F3F}"/>
                </a:ext>
              </a:extLst>
            </xdr:cNvPr>
            <xdr:cNvSpPr txBox="1"/>
          </xdr:nvSpPr>
          <xdr:spPr>
            <a:xfrm>
              <a:off x="821615" y="1220993"/>
              <a:ext cx="11817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L" sz="1100" b="1" i="1">
                        <a:latin typeface="Cambria Math" panose="02040503050406030204" pitchFamily="18" charset="0"/>
                      </a:rPr>
                      <m:t>𝒌</m:t>
                    </m:r>
                  </m:oMath>
                </m:oMathPara>
              </a14:m>
              <a:endParaRPr lang="es-CL" sz="1100" b="1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BF13903C-B2F6-4AE5-ACDE-3832577D7F3F}"/>
                </a:ext>
              </a:extLst>
            </xdr:cNvPr>
            <xdr:cNvSpPr txBox="1"/>
          </xdr:nvSpPr>
          <xdr:spPr>
            <a:xfrm>
              <a:off x="821615" y="1220993"/>
              <a:ext cx="11817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L" sz="1100" b="1" i="0">
                  <a:latin typeface="Cambria Math" panose="02040503050406030204" pitchFamily="18" charset="0"/>
                </a:rPr>
                <a:t>𝒌</a:t>
              </a:r>
              <a:endParaRPr lang="es-CL" sz="1100" b="1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F5A5-1514-475E-8C17-FC895E74DBB7}">
  <sheetPr>
    <pageSetUpPr fitToPage="1"/>
  </sheetPr>
  <dimension ref="A1:AZ411"/>
  <sheetViews>
    <sheetView tabSelected="1" zoomScale="85" zoomScaleNormal="85" workbookViewId="0"/>
  </sheetViews>
  <sheetFormatPr baseColWidth="10" defaultColWidth="11.5703125" defaultRowHeight="15" x14ac:dyDescent="0.25"/>
  <cols>
    <col min="1" max="1" width="3.28515625" customWidth="1"/>
    <col min="2" max="2" width="11.5703125" style="1"/>
    <col min="3" max="3" width="19.28515625" style="1" bestFit="1" customWidth="1"/>
    <col min="4" max="4" width="14.85546875" style="1" bestFit="1" customWidth="1"/>
    <col min="5" max="5" width="12.7109375" style="1" bestFit="1" customWidth="1"/>
    <col min="6" max="7" width="13" style="1" customWidth="1"/>
    <col min="8" max="9" width="13.28515625" style="1" bestFit="1" customWidth="1"/>
    <col min="10" max="10" width="13.7109375" style="1" bestFit="1" customWidth="1"/>
    <col min="11" max="12" width="13.28515625" style="1" bestFit="1" customWidth="1"/>
    <col min="13" max="13" width="11.7109375" style="1" customWidth="1"/>
    <col min="14" max="14" width="13.7109375" style="1" bestFit="1" customWidth="1"/>
    <col min="15" max="15" width="13.85546875" style="1" bestFit="1" customWidth="1"/>
    <col min="16" max="16" width="13.7109375" style="1" bestFit="1" customWidth="1"/>
    <col min="17" max="18" width="13.85546875" style="1" bestFit="1" customWidth="1"/>
    <col min="19" max="19" width="13.28515625" style="1" bestFit="1" customWidth="1"/>
    <col min="20" max="20" width="12.7109375" style="1" bestFit="1" customWidth="1"/>
    <col min="21" max="21" width="13.28515625" style="1" bestFit="1" customWidth="1"/>
    <col min="22" max="22" width="12.28515625" style="1" customWidth="1"/>
    <col min="23" max="23" width="14.85546875" style="1" bestFit="1" customWidth="1"/>
    <col min="24" max="37" width="11.5703125" style="1"/>
    <col min="38" max="38" width="15.28515625" style="1" customWidth="1"/>
    <col min="39" max="39" width="13.28515625" style="1" bestFit="1" customWidth="1"/>
    <col min="40" max="51" width="11.5703125" style="1"/>
    <col min="52" max="52" width="11.42578125" customWidth="1"/>
    <col min="53" max="16384" width="11.5703125" style="1"/>
  </cols>
  <sheetData>
    <row r="1" spans="1:52" x14ac:dyDescent="0.25">
      <c r="B1" s="122" t="s">
        <v>53</v>
      </c>
      <c r="L1" s="123"/>
      <c r="M1" s="124"/>
      <c r="N1" s="124"/>
      <c r="O1" s="124"/>
    </row>
    <row r="2" spans="1:52" x14ac:dyDescent="0.25">
      <c r="A2" s="1"/>
      <c r="B2" s="3" t="s">
        <v>193</v>
      </c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3"/>
      <c r="O2" s="3"/>
      <c r="P2" s="3"/>
      <c r="Q2" s="3"/>
      <c r="R2" s="3"/>
      <c r="S2" s="3"/>
      <c r="T2" s="3"/>
      <c r="U2" s="3"/>
      <c r="V2" s="3"/>
      <c r="W2" s="3"/>
      <c r="AZ2" s="1"/>
    </row>
    <row r="3" spans="1:52" x14ac:dyDescent="0.25">
      <c r="A3" s="1"/>
      <c r="C3" s="206" t="s">
        <v>0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O3" s="206" t="s">
        <v>0</v>
      </c>
      <c r="P3" s="206"/>
      <c r="Q3" s="206"/>
      <c r="R3" s="206"/>
      <c r="S3" s="206"/>
      <c r="AZ3" s="1"/>
    </row>
    <row r="4" spans="1:52" ht="15.75" thickBot="1" x14ac:dyDescent="0.3">
      <c r="A4" s="1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10"/>
      <c r="O4" s="207"/>
      <c r="P4" s="207"/>
      <c r="Q4" s="207"/>
      <c r="R4" s="207"/>
      <c r="S4" s="207"/>
      <c r="U4" s="117" t="s">
        <v>1</v>
      </c>
      <c r="V4" s="11"/>
      <c r="W4" s="117" t="s">
        <v>52</v>
      </c>
      <c r="AZ4" s="1"/>
    </row>
    <row r="5" spans="1:52" ht="18" x14ac:dyDescent="0.35">
      <c r="A5" s="1"/>
      <c r="C5" s="119" t="s">
        <v>24</v>
      </c>
      <c r="D5" s="119" t="s">
        <v>23</v>
      </c>
      <c r="E5" s="119" t="s">
        <v>26</v>
      </c>
      <c r="F5" s="120" t="s">
        <v>2</v>
      </c>
      <c r="G5" s="119" t="s">
        <v>22</v>
      </c>
      <c r="H5" s="120" t="s">
        <v>3</v>
      </c>
      <c r="I5" s="120" t="s">
        <v>4</v>
      </c>
      <c r="J5" s="120" t="s">
        <v>5</v>
      </c>
      <c r="K5" s="120" t="s">
        <v>35</v>
      </c>
      <c r="L5" s="120" t="s">
        <v>34</v>
      </c>
      <c r="M5" s="119" t="s">
        <v>25</v>
      </c>
      <c r="N5" s="11"/>
      <c r="O5" s="117" t="s">
        <v>6</v>
      </c>
      <c r="P5" s="117" t="s">
        <v>7</v>
      </c>
      <c r="Q5" s="117" t="s">
        <v>8</v>
      </c>
      <c r="R5" s="117" t="s">
        <v>9</v>
      </c>
      <c r="S5" s="117" t="s">
        <v>10</v>
      </c>
      <c r="T5" s="121" t="s">
        <v>51</v>
      </c>
      <c r="U5" s="33"/>
      <c r="V5" s="121" t="s">
        <v>51</v>
      </c>
      <c r="W5" s="10" t="s">
        <v>11</v>
      </c>
      <c r="AZ5" s="1"/>
    </row>
    <row r="6" spans="1:52" ht="6" customHeight="1" x14ac:dyDescent="0.25">
      <c r="A6" s="1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6"/>
      <c r="O6" s="163"/>
      <c r="P6" s="163"/>
      <c r="Q6" s="163"/>
      <c r="R6" s="163"/>
      <c r="S6" s="163"/>
      <c r="T6" s="167"/>
      <c r="U6" s="163"/>
      <c r="V6" s="167"/>
      <c r="W6" s="5"/>
      <c r="AZ6" s="1"/>
    </row>
    <row r="7" spans="1:52" x14ac:dyDescent="0.25">
      <c r="A7" s="1"/>
      <c r="B7" s="32" t="s">
        <v>12</v>
      </c>
      <c r="C7" s="162">
        <v>54.38268501804145</v>
      </c>
      <c r="D7" s="164">
        <v>1.0274591253408594</v>
      </c>
      <c r="E7" s="162">
        <v>17.715886130877244</v>
      </c>
      <c r="F7" s="162">
        <v>4.5561066265114869</v>
      </c>
      <c r="G7" s="162">
        <v>4.2758905014185258</v>
      </c>
      <c r="H7" s="162">
        <v>0.22832425007574655</v>
      </c>
      <c r="I7" s="162">
        <v>4.8363227516044498</v>
      </c>
      <c r="J7" s="162">
        <v>6.9638896273102695</v>
      </c>
      <c r="K7" s="162">
        <v>3.8296203762704759</v>
      </c>
      <c r="L7" s="162">
        <v>1.9121257674812799</v>
      </c>
      <c r="M7" s="162">
        <v>0.19718912506541747</v>
      </c>
      <c r="N7" s="2"/>
      <c r="O7" s="168">
        <v>3.9800000000000002E-4</v>
      </c>
      <c r="P7" s="168">
        <v>7.4000000000000003E-3</v>
      </c>
      <c r="Q7" s="168">
        <v>4.8800000000000003E-2</v>
      </c>
      <c r="R7" s="168">
        <v>9.5999999999999992E-3</v>
      </c>
      <c r="S7" s="169">
        <v>8.3027000027544196E-3</v>
      </c>
      <c r="T7" s="170">
        <f t="shared" ref="T7:T12" si="0">SUM(C7:S7)</f>
        <v>100</v>
      </c>
      <c r="U7" s="162">
        <v>100</v>
      </c>
      <c r="V7" s="171"/>
      <c r="W7" s="7">
        <v>0</v>
      </c>
      <c r="Y7" s="8"/>
      <c r="Z7" s="8"/>
      <c r="AZ7" s="1"/>
    </row>
    <row r="8" spans="1:52" ht="2.4500000000000002" customHeight="1" x14ac:dyDescent="0.25">
      <c r="A8" s="1"/>
      <c r="B8" s="118"/>
      <c r="C8" s="165"/>
      <c r="D8" s="166"/>
      <c r="E8" s="165"/>
      <c r="F8" s="165"/>
      <c r="G8" s="165"/>
      <c r="H8" s="165"/>
      <c r="I8" s="165"/>
      <c r="J8" s="165"/>
      <c r="K8" s="165"/>
      <c r="L8" s="165"/>
      <c r="M8" s="165">
        <v>0</v>
      </c>
      <c r="N8" s="2"/>
      <c r="O8" s="172"/>
      <c r="P8" s="172"/>
      <c r="Q8" s="172"/>
      <c r="R8" s="172"/>
      <c r="S8" s="173"/>
      <c r="T8" s="170">
        <f t="shared" si="0"/>
        <v>0</v>
      </c>
      <c r="U8" s="165">
        <v>0</v>
      </c>
      <c r="V8" s="174"/>
      <c r="W8" s="9"/>
      <c r="Y8" s="8"/>
      <c r="AZ8" s="1"/>
    </row>
    <row r="9" spans="1:52" ht="2.4500000000000002" customHeight="1" x14ac:dyDescent="0.25">
      <c r="A9" s="1"/>
      <c r="B9" s="32"/>
      <c r="C9" s="162"/>
      <c r="D9" s="164"/>
      <c r="E9" s="162"/>
      <c r="F9" s="162"/>
      <c r="G9" s="162"/>
      <c r="H9" s="162"/>
      <c r="I9" s="162"/>
      <c r="J9" s="162"/>
      <c r="K9" s="162"/>
      <c r="L9" s="162"/>
      <c r="M9" s="162">
        <v>0</v>
      </c>
      <c r="N9" s="2"/>
      <c r="O9" s="168"/>
      <c r="P9" s="168"/>
      <c r="Q9" s="168"/>
      <c r="R9" s="168"/>
      <c r="S9" s="169"/>
      <c r="T9" s="170">
        <f t="shared" si="0"/>
        <v>0</v>
      </c>
      <c r="U9" s="162">
        <v>0</v>
      </c>
      <c r="V9" s="171"/>
      <c r="W9" s="7"/>
      <c r="Y9" s="8"/>
      <c r="AZ9" s="1"/>
    </row>
    <row r="10" spans="1:52" x14ac:dyDescent="0.25">
      <c r="A10" s="1"/>
      <c r="B10" s="32" t="s">
        <v>13</v>
      </c>
      <c r="C10" s="162">
        <v>50</v>
      </c>
      <c r="D10" s="164">
        <v>1.0274591253408594</v>
      </c>
      <c r="E10" s="162">
        <v>16</v>
      </c>
      <c r="F10" s="162">
        <v>4</v>
      </c>
      <c r="G10" s="162">
        <v>4</v>
      </c>
      <c r="H10" s="162">
        <v>0.1</v>
      </c>
      <c r="I10" s="162">
        <v>4</v>
      </c>
      <c r="J10" s="162">
        <v>6</v>
      </c>
      <c r="K10" s="162">
        <v>3</v>
      </c>
      <c r="L10" s="162">
        <v>1</v>
      </c>
      <c r="M10" s="162">
        <v>0.1</v>
      </c>
      <c r="N10" s="2"/>
      <c r="O10" s="168">
        <v>3.5E-4</v>
      </c>
      <c r="P10" s="168">
        <v>6.0000000000000001E-3</v>
      </c>
      <c r="Q10" s="168">
        <v>0.04</v>
      </c>
      <c r="R10" s="168">
        <v>8.0000000000000002E-3</v>
      </c>
      <c r="S10" s="169">
        <v>8.3027000027544196E-3</v>
      </c>
      <c r="T10" s="170">
        <f t="shared" si="0"/>
        <v>89.290111825343615</v>
      </c>
      <c r="U10" s="162">
        <v>89.290111825343615</v>
      </c>
      <c r="V10" s="175">
        <f>U10-U$7</f>
        <v>-10.709888174656385</v>
      </c>
      <c r="W10" s="7">
        <v>-10.709888174656385</v>
      </c>
      <c r="Y10" s="8"/>
      <c r="AZ10" s="1"/>
    </row>
    <row r="11" spans="1:52" x14ac:dyDescent="0.25">
      <c r="A11" s="1"/>
      <c r="B11" s="32" t="s">
        <v>14</v>
      </c>
      <c r="C11" s="162">
        <v>45</v>
      </c>
      <c r="D11" s="164">
        <v>1.0274591253408594</v>
      </c>
      <c r="E11" s="162">
        <v>14</v>
      </c>
      <c r="F11" s="162">
        <v>3</v>
      </c>
      <c r="G11" s="162">
        <v>3</v>
      </c>
      <c r="H11" s="162">
        <v>0.08</v>
      </c>
      <c r="I11" s="162">
        <v>3</v>
      </c>
      <c r="J11" s="162">
        <v>3</v>
      </c>
      <c r="K11" s="162">
        <v>2</v>
      </c>
      <c r="L11" s="162">
        <v>0.8</v>
      </c>
      <c r="M11" s="162">
        <v>0.08</v>
      </c>
      <c r="N11" s="2"/>
      <c r="O11" s="168">
        <v>3.7999999999999997E-4</v>
      </c>
      <c r="P11" s="168">
        <v>5.0000000000000001E-3</v>
      </c>
      <c r="Q11" s="168">
        <v>3.5000000000000003E-2</v>
      </c>
      <c r="R11" s="168">
        <v>7.0000000000000001E-3</v>
      </c>
      <c r="S11" s="169">
        <v>8.3027000027544196E-3</v>
      </c>
      <c r="T11" s="170">
        <f t="shared" si="0"/>
        <v>75.043141825343625</v>
      </c>
      <c r="U11" s="162">
        <v>75.043141825343625</v>
      </c>
      <c r="V11" s="175">
        <f>U11-U$7</f>
        <v>-24.956858174656375</v>
      </c>
      <c r="W11" s="7">
        <v>-24.956858174656375</v>
      </c>
      <c r="Y11" s="8"/>
      <c r="AZ11" s="1"/>
    </row>
    <row r="12" spans="1:52" x14ac:dyDescent="0.25">
      <c r="A12" s="1"/>
      <c r="B12" s="32" t="s">
        <v>15</v>
      </c>
      <c r="C12" s="162">
        <v>40</v>
      </c>
      <c r="D12" s="164">
        <v>1.0274591253408594</v>
      </c>
      <c r="E12" s="162">
        <v>12</v>
      </c>
      <c r="F12" s="162">
        <v>2.5</v>
      </c>
      <c r="G12" s="162">
        <v>2.5</v>
      </c>
      <c r="H12" s="162">
        <v>0.06</v>
      </c>
      <c r="I12" s="162">
        <v>2.5</v>
      </c>
      <c r="J12" s="162">
        <v>2.5</v>
      </c>
      <c r="K12" s="162">
        <v>1.5</v>
      </c>
      <c r="L12" s="162">
        <v>0.6</v>
      </c>
      <c r="M12" s="162">
        <v>0.06</v>
      </c>
      <c r="N12" s="2"/>
      <c r="O12" s="168">
        <v>3.5E-4</v>
      </c>
      <c r="P12" s="168">
        <v>4.0000000000000001E-3</v>
      </c>
      <c r="Q12" s="168">
        <v>0.03</v>
      </c>
      <c r="R12" s="168">
        <v>6.0000000000000001E-3</v>
      </c>
      <c r="S12" s="169">
        <v>8.3027000027544196E-3</v>
      </c>
      <c r="T12" s="170">
        <f t="shared" si="0"/>
        <v>65.29611182534363</v>
      </c>
      <c r="U12" s="162">
        <v>65.29611182534363</v>
      </c>
      <c r="V12" s="175">
        <f>U12-U$7</f>
        <v>-34.70388817465637</v>
      </c>
      <c r="W12" s="7">
        <v>-34.70388817465637</v>
      </c>
      <c r="Y12" s="8"/>
      <c r="AZ12" s="1"/>
    </row>
    <row r="13" spans="1:52" ht="4.1500000000000004" customHeight="1" x14ac:dyDescent="0.25">
      <c r="A13" s="1"/>
      <c r="B13" s="118"/>
      <c r="C13" s="165"/>
      <c r="D13" s="166"/>
      <c r="E13" s="165"/>
      <c r="F13" s="165"/>
      <c r="G13" s="165"/>
      <c r="H13" s="165"/>
      <c r="I13" s="165"/>
      <c r="J13" s="165"/>
      <c r="K13" s="165"/>
      <c r="L13" s="165"/>
      <c r="M13" s="165"/>
      <c r="N13" s="2"/>
      <c r="O13" s="172"/>
      <c r="P13" s="172"/>
      <c r="Q13" s="172"/>
      <c r="R13" s="172"/>
      <c r="S13" s="173"/>
      <c r="T13" s="170"/>
      <c r="U13" s="165"/>
      <c r="V13" s="176"/>
      <c r="W13" s="9"/>
      <c r="Y13" s="8"/>
      <c r="AZ13" s="1"/>
    </row>
    <row r="14" spans="1:52" ht="3" customHeight="1" x14ac:dyDescent="0.25">
      <c r="A14" s="1"/>
      <c r="B14" s="32"/>
      <c r="C14" s="162"/>
      <c r="D14" s="164"/>
      <c r="E14" s="162"/>
      <c r="F14" s="162"/>
      <c r="G14" s="162"/>
      <c r="H14" s="162"/>
      <c r="I14" s="162"/>
      <c r="J14" s="162"/>
      <c r="K14" s="162"/>
      <c r="L14" s="162"/>
      <c r="M14" s="162">
        <v>0</v>
      </c>
      <c r="N14" s="2"/>
      <c r="O14" s="168"/>
      <c r="P14" s="168"/>
      <c r="Q14" s="168"/>
      <c r="R14" s="168"/>
      <c r="S14" s="169"/>
      <c r="T14" s="170">
        <f>SUM(C14:S14)</f>
        <v>0</v>
      </c>
      <c r="U14" s="162">
        <v>0</v>
      </c>
      <c r="V14" s="175">
        <f>U14-U$7</f>
        <v>-100</v>
      </c>
      <c r="W14" s="7"/>
      <c r="Y14" s="8"/>
      <c r="AZ14" s="1"/>
    </row>
    <row r="15" spans="1:52" x14ac:dyDescent="0.25">
      <c r="A15" s="1"/>
      <c r="B15" s="32" t="s">
        <v>16</v>
      </c>
      <c r="C15" s="162">
        <v>60</v>
      </c>
      <c r="D15" s="164">
        <v>1.0274591253408594</v>
      </c>
      <c r="E15" s="162">
        <v>19</v>
      </c>
      <c r="F15" s="162">
        <v>5</v>
      </c>
      <c r="G15" s="162">
        <v>5</v>
      </c>
      <c r="H15" s="162">
        <v>0.3</v>
      </c>
      <c r="I15" s="162">
        <v>5.5</v>
      </c>
      <c r="J15" s="162">
        <v>8</v>
      </c>
      <c r="K15" s="162">
        <v>4.5</v>
      </c>
      <c r="L15" s="162">
        <v>2.5</v>
      </c>
      <c r="M15" s="162">
        <v>0.3</v>
      </c>
      <c r="N15" s="2"/>
      <c r="O15" s="168">
        <v>5.0000000000000001E-4</v>
      </c>
      <c r="P15" s="168">
        <v>8.0000000000000002E-3</v>
      </c>
      <c r="Q15" s="168">
        <v>0.06</v>
      </c>
      <c r="R15" s="168">
        <v>1.0999999999999999E-2</v>
      </c>
      <c r="S15" s="169">
        <v>8.3027000027544196E-3</v>
      </c>
      <c r="T15" s="170">
        <f>SUM(C15:S15)</f>
        <v>111.21526182534362</v>
      </c>
      <c r="U15" s="162">
        <v>111.21526182534362</v>
      </c>
      <c r="V15" s="175">
        <f>U15-U$7</f>
        <v>11.215261825343617</v>
      </c>
      <c r="W15" s="7">
        <v>11.215261825343617</v>
      </c>
      <c r="Y15" s="8"/>
      <c r="AZ15" s="1"/>
    </row>
    <row r="16" spans="1:52" x14ac:dyDescent="0.25">
      <c r="A16" s="1"/>
      <c r="B16" s="32" t="s">
        <v>17</v>
      </c>
      <c r="C16" s="162">
        <v>65</v>
      </c>
      <c r="D16" s="164">
        <v>1.0274591253408594</v>
      </c>
      <c r="E16" s="162">
        <v>20</v>
      </c>
      <c r="F16" s="162">
        <v>6</v>
      </c>
      <c r="G16" s="162">
        <v>6</v>
      </c>
      <c r="H16" s="162">
        <v>0.4</v>
      </c>
      <c r="I16" s="162">
        <v>6</v>
      </c>
      <c r="J16" s="162">
        <v>9</v>
      </c>
      <c r="K16" s="162">
        <v>5</v>
      </c>
      <c r="L16" s="162">
        <v>3</v>
      </c>
      <c r="M16" s="162">
        <v>0.4</v>
      </c>
      <c r="N16" s="2"/>
      <c r="O16" s="168">
        <v>5.9999999999999995E-4</v>
      </c>
      <c r="P16" s="168">
        <v>8.9999999999999993E-3</v>
      </c>
      <c r="Q16" s="168">
        <v>7.0000000000000007E-2</v>
      </c>
      <c r="R16" s="168">
        <v>1.2E-2</v>
      </c>
      <c r="S16" s="169">
        <v>8.3027000027544196E-3</v>
      </c>
      <c r="T16" s="170">
        <f>SUM(C16:S16)</f>
        <v>121.92736182534362</v>
      </c>
      <c r="U16" s="162">
        <v>121.92736182534362</v>
      </c>
      <c r="V16" s="175">
        <f>U16-U$7</f>
        <v>21.927361825343624</v>
      </c>
      <c r="W16" s="7">
        <v>21.927361825343624</v>
      </c>
      <c r="Y16" s="8"/>
      <c r="AZ16" s="1"/>
    </row>
    <row r="17" spans="1:52" x14ac:dyDescent="0.25">
      <c r="A17" s="1"/>
      <c r="B17" s="32" t="s">
        <v>18</v>
      </c>
      <c r="C17" s="162">
        <v>70</v>
      </c>
      <c r="D17" s="164">
        <v>1.0274591253408594</v>
      </c>
      <c r="E17" s="162">
        <v>21</v>
      </c>
      <c r="F17" s="162">
        <v>7</v>
      </c>
      <c r="G17" s="162">
        <v>7</v>
      </c>
      <c r="H17" s="162">
        <v>0.5</v>
      </c>
      <c r="I17" s="162">
        <v>7</v>
      </c>
      <c r="J17" s="162">
        <v>10</v>
      </c>
      <c r="K17" s="162">
        <v>6</v>
      </c>
      <c r="L17" s="162">
        <v>4</v>
      </c>
      <c r="M17" s="162">
        <v>0.5</v>
      </c>
      <c r="N17" s="2"/>
      <c r="O17" s="168">
        <v>6.9999999999999999E-4</v>
      </c>
      <c r="P17" s="168">
        <v>0.01</v>
      </c>
      <c r="Q17" s="168">
        <v>7.4999999999999997E-2</v>
      </c>
      <c r="R17" s="168">
        <v>1.2999999999999999E-2</v>
      </c>
      <c r="S17" s="169">
        <v>8.3027000027544196E-3</v>
      </c>
      <c r="T17" s="170">
        <f>SUM(C17:S17)</f>
        <v>134.13446182534358</v>
      </c>
      <c r="U17" s="162">
        <v>134.13446182534358</v>
      </c>
      <c r="V17" s="175">
        <f>U17-U$7</f>
        <v>34.134461825343578</v>
      </c>
      <c r="W17" s="7">
        <v>34.134461825343578</v>
      </c>
      <c r="Y17" s="8"/>
      <c r="AZ17" s="1"/>
    </row>
    <row r="18" spans="1:52" ht="15.75" thickBot="1" x14ac:dyDescent="0.3">
      <c r="A18" s="1"/>
      <c r="B18" s="32" t="s">
        <v>19</v>
      </c>
      <c r="C18" s="162">
        <v>75</v>
      </c>
      <c r="D18" s="164">
        <v>1.0274591253408594</v>
      </c>
      <c r="E18" s="162">
        <v>22</v>
      </c>
      <c r="F18" s="162">
        <v>8</v>
      </c>
      <c r="G18" s="162">
        <v>8</v>
      </c>
      <c r="H18" s="162">
        <v>0.6</v>
      </c>
      <c r="I18" s="162">
        <v>8</v>
      </c>
      <c r="J18" s="162">
        <v>11</v>
      </c>
      <c r="K18" s="162">
        <v>7</v>
      </c>
      <c r="L18" s="162">
        <v>5</v>
      </c>
      <c r="M18" s="162">
        <v>0.6</v>
      </c>
      <c r="N18" s="2"/>
      <c r="O18" s="168">
        <v>8.0000000000000004E-4</v>
      </c>
      <c r="P18" s="168">
        <v>1.0999999999999999E-2</v>
      </c>
      <c r="Q18" s="168">
        <v>0.08</v>
      </c>
      <c r="R18" s="168">
        <v>1.4E-2</v>
      </c>
      <c r="S18" s="169">
        <v>8.3027000027544196E-3</v>
      </c>
      <c r="T18" s="177">
        <f>SUM(C18:S18)</f>
        <v>146.34156182534363</v>
      </c>
      <c r="U18" s="162">
        <v>146.34156182534363</v>
      </c>
      <c r="V18" s="178">
        <f>U18-U$7</f>
        <v>46.341561825343632</v>
      </c>
      <c r="W18" s="7">
        <v>46.341561825343632</v>
      </c>
      <c r="Y18" s="8"/>
      <c r="AZ18" s="1"/>
    </row>
    <row r="20" spans="1:52" x14ac:dyDescent="0.25">
      <c r="A20" s="1"/>
      <c r="C20" s="206" t="s">
        <v>194</v>
      </c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O20" s="206" t="s">
        <v>20</v>
      </c>
      <c r="P20" s="206"/>
      <c r="Q20" s="206"/>
      <c r="R20" s="206"/>
      <c r="S20" s="206"/>
      <c r="T20" s="33"/>
      <c r="U20" s="33"/>
      <c r="AZ20" s="1"/>
    </row>
    <row r="21" spans="1:52" x14ac:dyDescent="0.25">
      <c r="A21" s="1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10"/>
      <c r="O21" s="207"/>
      <c r="P21" s="207"/>
      <c r="Q21" s="207"/>
      <c r="R21" s="207"/>
      <c r="S21" s="207"/>
      <c r="T21" s="98"/>
      <c r="U21" s="117" t="s">
        <v>21</v>
      </c>
      <c r="AZ21" s="1"/>
    </row>
    <row r="22" spans="1:52" ht="18" x14ac:dyDescent="0.35">
      <c r="A22" s="1"/>
      <c r="C22" s="119" t="s">
        <v>24</v>
      </c>
      <c r="D22" s="119" t="s">
        <v>23</v>
      </c>
      <c r="E22" s="119" t="s">
        <v>26</v>
      </c>
      <c r="F22" s="120" t="s">
        <v>2</v>
      </c>
      <c r="G22" s="119" t="s">
        <v>22</v>
      </c>
      <c r="H22" s="120" t="s">
        <v>3</v>
      </c>
      <c r="I22" s="120" t="s">
        <v>4</v>
      </c>
      <c r="J22" s="120" t="s">
        <v>5</v>
      </c>
      <c r="K22" s="120" t="s">
        <v>35</v>
      </c>
      <c r="L22" s="120" t="s">
        <v>34</v>
      </c>
      <c r="M22" s="119" t="s">
        <v>25</v>
      </c>
      <c r="N22" s="10"/>
      <c r="O22" s="97" t="s">
        <v>6</v>
      </c>
      <c r="P22" s="97" t="s">
        <v>7</v>
      </c>
      <c r="Q22" s="97" t="s">
        <v>8</v>
      </c>
      <c r="R22" s="97" t="s">
        <v>9</v>
      </c>
      <c r="S22" s="97" t="s">
        <v>10</v>
      </c>
      <c r="T22" s="97"/>
      <c r="U22" s="33"/>
      <c r="AZ22" s="1"/>
    </row>
    <row r="23" spans="1:52" ht="6.6" customHeight="1" x14ac:dyDescent="0.25">
      <c r="A23" s="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  <c r="AZ23" s="1"/>
    </row>
    <row r="24" spans="1:52" x14ac:dyDescent="0.25">
      <c r="A24" s="1"/>
      <c r="B24" s="32" t="s">
        <v>12</v>
      </c>
      <c r="C24" s="162">
        <f t="shared" ref="C24:M24" si="1">C7/$T7*100</f>
        <v>54.382685018041457</v>
      </c>
      <c r="D24" s="162">
        <f t="shared" si="1"/>
        <v>1.0274591253408594</v>
      </c>
      <c r="E24" s="162">
        <f t="shared" si="1"/>
        <v>17.715886130877244</v>
      </c>
      <c r="F24" s="162">
        <f t="shared" si="1"/>
        <v>4.5561066265114869</v>
      </c>
      <c r="G24" s="162">
        <f t="shared" si="1"/>
        <v>4.2758905014185258</v>
      </c>
      <c r="H24" s="162">
        <f t="shared" si="1"/>
        <v>0.22832425007574655</v>
      </c>
      <c r="I24" s="162">
        <f t="shared" si="1"/>
        <v>4.8363227516044498</v>
      </c>
      <c r="J24" s="162">
        <f t="shared" si="1"/>
        <v>6.9638896273102695</v>
      </c>
      <c r="K24" s="162">
        <f t="shared" si="1"/>
        <v>3.8296203762704764</v>
      </c>
      <c r="L24" s="162">
        <f t="shared" si="1"/>
        <v>1.9121257674812799</v>
      </c>
      <c r="M24" s="162">
        <f t="shared" si="1"/>
        <v>0.1971891250654175</v>
      </c>
      <c r="N24" s="2"/>
      <c r="O24" s="179">
        <f>M279*10000</f>
        <v>3.9800000000000004</v>
      </c>
      <c r="P24" s="179">
        <f>N279*10000</f>
        <v>74.000000000000014</v>
      </c>
      <c r="Q24" s="179">
        <f>O279*10000</f>
        <v>488.00000000000006</v>
      </c>
      <c r="R24" s="179">
        <f>P279*10000</f>
        <v>95.999999999999986</v>
      </c>
      <c r="S24" s="179">
        <f>Q279*10000</f>
        <v>83.02700002754419</v>
      </c>
      <c r="T24" s="179"/>
      <c r="U24" s="162">
        <v>99.997192533149502</v>
      </c>
      <c r="W24" s="2"/>
      <c r="X24" s="2"/>
      <c r="Y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Z24" s="1"/>
    </row>
    <row r="25" spans="1:52" ht="6" customHeight="1" x14ac:dyDescent="0.25">
      <c r="A25" s="1"/>
      <c r="B25" s="118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2"/>
      <c r="O25" s="180"/>
      <c r="P25" s="180"/>
      <c r="Q25" s="180"/>
      <c r="R25" s="180"/>
      <c r="S25" s="180"/>
      <c r="T25" s="180"/>
      <c r="U25" s="165"/>
      <c r="W25" s="2"/>
      <c r="X25" s="2"/>
      <c r="Y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Z25" s="1"/>
    </row>
    <row r="26" spans="1:52" ht="6" customHeight="1" x14ac:dyDescent="0.25">
      <c r="A26" s="1"/>
      <c r="B26" s="3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2"/>
      <c r="O26" s="179"/>
      <c r="P26" s="179"/>
      <c r="Q26" s="179"/>
      <c r="R26" s="179"/>
      <c r="S26" s="179"/>
      <c r="T26" s="179"/>
      <c r="U26" s="162"/>
      <c r="W26" s="2"/>
      <c r="X26" s="2"/>
      <c r="Y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Z26" s="1"/>
    </row>
    <row r="27" spans="1:52" x14ac:dyDescent="0.25">
      <c r="A27" s="1"/>
      <c r="B27" s="32" t="s">
        <v>13</v>
      </c>
      <c r="C27" s="162">
        <f t="shared" ref="C27:M27" si="2">C10/$T10*100</f>
        <v>55.997241998982773</v>
      </c>
      <c r="D27" s="162">
        <f t="shared" si="2"/>
        <v>1.1506975457155055</v>
      </c>
      <c r="E27" s="162">
        <f t="shared" si="2"/>
        <v>17.919117439674487</v>
      </c>
      <c r="F27" s="162">
        <f t="shared" si="2"/>
        <v>4.4797793599186218</v>
      </c>
      <c r="G27" s="162">
        <f t="shared" si="2"/>
        <v>4.4797793599186218</v>
      </c>
      <c r="H27" s="162">
        <f t="shared" si="2"/>
        <v>0.11199448399796556</v>
      </c>
      <c r="I27" s="162">
        <f t="shared" si="2"/>
        <v>4.4797793599186218</v>
      </c>
      <c r="J27" s="162">
        <f t="shared" si="2"/>
        <v>6.7196690398779335</v>
      </c>
      <c r="K27" s="162">
        <f t="shared" si="2"/>
        <v>3.3598345199389668</v>
      </c>
      <c r="L27" s="162">
        <f t="shared" si="2"/>
        <v>1.1199448399796554</v>
      </c>
      <c r="M27" s="162">
        <f t="shared" si="2"/>
        <v>0.11199448399796556</v>
      </c>
      <c r="N27" s="2"/>
      <c r="O27" s="179">
        <f t="shared" ref="O27:S29" si="3">M282*10000</f>
        <v>3.9198069399287943</v>
      </c>
      <c r="P27" s="179">
        <f t="shared" si="3"/>
        <v>67.196690398779339</v>
      </c>
      <c r="Q27" s="179">
        <f t="shared" si="3"/>
        <v>447.97793599186224</v>
      </c>
      <c r="R27" s="179">
        <f t="shared" si="3"/>
        <v>89.595587198372442</v>
      </c>
      <c r="S27" s="179">
        <f t="shared" si="3"/>
        <v>92.985660259838824</v>
      </c>
      <c r="T27" s="179"/>
      <c r="U27" s="162">
        <v>99.999999999999986</v>
      </c>
      <c r="W27" s="2"/>
      <c r="X27" s="2"/>
      <c r="Y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Z27" s="1"/>
    </row>
    <row r="28" spans="1:52" x14ac:dyDescent="0.25">
      <c r="A28" s="1"/>
      <c r="B28" s="32" t="s">
        <v>14</v>
      </c>
      <c r="C28" s="162">
        <f t="shared" ref="C28:M28" si="4">C11/$T11*100</f>
        <v>59.965506381294084</v>
      </c>
      <c r="D28" s="162">
        <f t="shared" si="4"/>
        <v>1.3691579274921364</v>
      </c>
      <c r="E28" s="162">
        <f t="shared" si="4"/>
        <v>18.655935318624824</v>
      </c>
      <c r="F28" s="162">
        <f t="shared" si="4"/>
        <v>3.9977004254196058</v>
      </c>
      <c r="G28" s="162">
        <f t="shared" si="4"/>
        <v>3.9977004254196058</v>
      </c>
      <c r="H28" s="162">
        <f t="shared" si="4"/>
        <v>0.10660534467785616</v>
      </c>
      <c r="I28" s="162">
        <f t="shared" si="4"/>
        <v>3.9977004254196058</v>
      </c>
      <c r="J28" s="162">
        <f t="shared" si="4"/>
        <v>3.9977004254196058</v>
      </c>
      <c r="K28" s="162">
        <f t="shared" si="4"/>
        <v>2.6651336169464037</v>
      </c>
      <c r="L28" s="162">
        <f t="shared" si="4"/>
        <v>1.0660534467785614</v>
      </c>
      <c r="M28" s="162">
        <f t="shared" si="4"/>
        <v>0.10660534467785616</v>
      </c>
      <c r="N28" s="2"/>
      <c r="O28" s="179">
        <f t="shared" si="3"/>
        <v>5.0637538721981663</v>
      </c>
      <c r="P28" s="179">
        <f t="shared" si="3"/>
        <v>66.628340423660106</v>
      </c>
      <c r="Q28" s="179">
        <f t="shared" si="3"/>
        <v>466.39838296562067</v>
      </c>
      <c r="R28" s="179">
        <f t="shared" si="3"/>
        <v>93.279676593124137</v>
      </c>
      <c r="S28" s="179">
        <f t="shared" si="3"/>
        <v>110.63902444380901</v>
      </c>
      <c r="T28" s="179"/>
      <c r="U28" s="162">
        <v>99.999999999999986</v>
      </c>
      <c r="W28" s="2"/>
      <c r="X28" s="2"/>
      <c r="Y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Z28" s="1"/>
    </row>
    <row r="29" spans="1:52" x14ac:dyDescent="0.25">
      <c r="A29" s="1"/>
      <c r="B29" s="32" t="s">
        <v>15</v>
      </c>
      <c r="C29" s="162">
        <f t="shared" ref="C29:M29" si="5">C12/$T12*100</f>
        <v>61.259390309477283</v>
      </c>
      <c r="D29" s="162">
        <f t="shared" si="5"/>
        <v>1.5735379896572459</v>
      </c>
      <c r="E29" s="162">
        <f t="shared" si="5"/>
        <v>18.377817092843181</v>
      </c>
      <c r="F29" s="162">
        <f t="shared" si="5"/>
        <v>3.8287118943423302</v>
      </c>
      <c r="G29" s="162">
        <f t="shared" si="5"/>
        <v>3.8287118943423302</v>
      </c>
      <c r="H29" s="162">
        <f t="shared" si="5"/>
        <v>9.1889085464215911E-2</v>
      </c>
      <c r="I29" s="162">
        <f t="shared" si="5"/>
        <v>3.8287118943423302</v>
      </c>
      <c r="J29" s="162">
        <f t="shared" si="5"/>
        <v>3.8287118943423302</v>
      </c>
      <c r="K29" s="162">
        <f t="shared" si="5"/>
        <v>2.2972271366053976</v>
      </c>
      <c r="L29" s="162">
        <f t="shared" si="5"/>
        <v>0.91889085464215914</v>
      </c>
      <c r="M29" s="162">
        <f t="shared" si="5"/>
        <v>9.1889085464215911E-2</v>
      </c>
      <c r="N29" s="2"/>
      <c r="O29" s="179">
        <f t="shared" si="3"/>
        <v>5.3601966520792619</v>
      </c>
      <c r="P29" s="179">
        <f t="shared" si="3"/>
        <v>61.259390309477276</v>
      </c>
      <c r="Q29" s="179">
        <f t="shared" si="3"/>
        <v>459.44542732107953</v>
      </c>
      <c r="R29" s="179">
        <f t="shared" si="3"/>
        <v>91.88908546421591</v>
      </c>
      <c r="S29" s="179">
        <f t="shared" si="3"/>
        <v>127.15458502280777</v>
      </c>
      <c r="T29" s="179"/>
      <c r="U29" s="162">
        <v>100</v>
      </c>
      <c r="W29" s="2"/>
      <c r="X29" s="2"/>
      <c r="Y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Z29" s="1"/>
    </row>
    <row r="30" spans="1:52" ht="6" customHeight="1" x14ac:dyDescent="0.25">
      <c r="A30" s="1"/>
      <c r="B30" s="118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2"/>
      <c r="O30" s="180"/>
      <c r="P30" s="180"/>
      <c r="Q30" s="180"/>
      <c r="R30" s="180"/>
      <c r="S30" s="180"/>
      <c r="T30" s="180"/>
      <c r="U30" s="165"/>
      <c r="W30" s="2"/>
      <c r="X30" s="2"/>
      <c r="Y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Z30" s="1"/>
    </row>
    <row r="31" spans="1:52" ht="4.9000000000000004" customHeight="1" x14ac:dyDescent="0.25">
      <c r="A31" s="1"/>
      <c r="B31" s="3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2"/>
      <c r="O31" s="179"/>
      <c r="P31" s="179"/>
      <c r="Q31" s="179"/>
      <c r="R31" s="179"/>
      <c r="S31" s="179"/>
      <c r="T31" s="179"/>
      <c r="U31" s="162"/>
      <c r="W31" s="2"/>
      <c r="X31" s="2"/>
      <c r="Y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Z31" s="1"/>
    </row>
    <row r="32" spans="1:52" x14ac:dyDescent="0.25">
      <c r="A32" s="1"/>
      <c r="B32" s="32" t="s">
        <v>16</v>
      </c>
      <c r="C32" s="162">
        <f t="shared" ref="C32:M32" si="6">C15/$T15*100</f>
        <v>53.949430154852415</v>
      </c>
      <c r="D32" s="162">
        <f t="shared" si="6"/>
        <v>0.92384723865904084</v>
      </c>
      <c r="E32" s="162">
        <f t="shared" si="6"/>
        <v>17.083986215703266</v>
      </c>
      <c r="F32" s="162">
        <f t="shared" si="6"/>
        <v>4.4957858462377018</v>
      </c>
      <c r="G32" s="162">
        <f t="shared" si="6"/>
        <v>4.4957858462377018</v>
      </c>
      <c r="H32" s="162">
        <f t="shared" si="6"/>
        <v>0.26974715077426209</v>
      </c>
      <c r="I32" s="162">
        <f t="shared" si="6"/>
        <v>4.9453644308614715</v>
      </c>
      <c r="J32" s="162">
        <f t="shared" si="6"/>
        <v>7.1932573539803233</v>
      </c>
      <c r="K32" s="162">
        <f t="shared" si="6"/>
        <v>4.0462072616139313</v>
      </c>
      <c r="L32" s="162">
        <f t="shared" si="6"/>
        <v>2.2478929231188509</v>
      </c>
      <c r="M32" s="162">
        <f t="shared" si="6"/>
        <v>0.26974715077426209</v>
      </c>
      <c r="N32" s="2"/>
      <c r="O32" s="179">
        <f t="shared" ref="O32:S35" si="7">M287*10000</f>
        <v>4.4957858462377018</v>
      </c>
      <c r="P32" s="179">
        <f t="shared" si="7"/>
        <v>71.932573539803229</v>
      </c>
      <c r="Q32" s="179">
        <f t="shared" si="7"/>
        <v>539.49430154852416</v>
      </c>
      <c r="R32" s="179">
        <f t="shared" si="7"/>
        <v>98.907288617229426</v>
      </c>
      <c r="S32" s="179">
        <f t="shared" si="7"/>
        <v>74.654322315882098</v>
      </c>
      <c r="T32" s="179"/>
      <c r="U32" s="162">
        <v>100.00000000000001</v>
      </c>
      <c r="W32" s="2"/>
      <c r="X32" s="2"/>
      <c r="Y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Z32" s="1"/>
    </row>
    <row r="33" spans="2:41" s="1" customFormat="1" x14ac:dyDescent="0.25">
      <c r="B33" s="32" t="s">
        <v>17</v>
      </c>
      <c r="C33" s="162">
        <f t="shared" ref="C33:M33" si="8">C16/$T16*100</f>
        <v>53.31042928092716</v>
      </c>
      <c r="D33" s="162">
        <f t="shared" si="8"/>
        <v>0.84268133908503329</v>
      </c>
      <c r="E33" s="162">
        <f t="shared" si="8"/>
        <v>16.403209009516051</v>
      </c>
      <c r="F33" s="162">
        <f t="shared" si="8"/>
        <v>4.9209627028548155</v>
      </c>
      <c r="G33" s="162">
        <f t="shared" si="8"/>
        <v>4.9209627028548155</v>
      </c>
      <c r="H33" s="162">
        <f t="shared" si="8"/>
        <v>0.32806418019032102</v>
      </c>
      <c r="I33" s="162">
        <f t="shared" si="8"/>
        <v>4.9209627028548155</v>
      </c>
      <c r="J33" s="162">
        <f t="shared" si="8"/>
        <v>7.3814440542822224</v>
      </c>
      <c r="K33" s="162">
        <f t="shared" si="8"/>
        <v>4.1008022523790126</v>
      </c>
      <c r="L33" s="162">
        <f t="shared" si="8"/>
        <v>2.4604813514274078</v>
      </c>
      <c r="M33" s="162">
        <f t="shared" si="8"/>
        <v>0.32806418019032102</v>
      </c>
      <c r="N33" s="2"/>
      <c r="O33" s="179">
        <f t="shared" si="7"/>
        <v>4.9209627028548155</v>
      </c>
      <c r="P33" s="179">
        <f t="shared" si="7"/>
        <v>73.814440542822226</v>
      </c>
      <c r="Q33" s="179">
        <f t="shared" si="7"/>
        <v>574.11231533306182</v>
      </c>
      <c r="R33" s="179">
        <f t="shared" si="7"/>
        <v>98.41925405709631</v>
      </c>
      <c r="S33" s="179">
        <f t="shared" si="7"/>
        <v>68.095461744245128</v>
      </c>
      <c r="T33" s="179"/>
      <c r="U33" s="162">
        <v>100</v>
      </c>
      <c r="W33" s="2"/>
      <c r="X33" s="2"/>
      <c r="Y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s="1" customFormat="1" x14ac:dyDescent="0.25">
      <c r="B34" s="32" t="s">
        <v>18</v>
      </c>
      <c r="C34" s="162">
        <f t="shared" ref="C34:M34" si="9">C17/$T17*100</f>
        <v>52.186439672115704</v>
      </c>
      <c r="D34" s="162">
        <f t="shared" si="9"/>
        <v>0.76599190943093609</v>
      </c>
      <c r="E34" s="162">
        <f t="shared" si="9"/>
        <v>15.655931901634712</v>
      </c>
      <c r="F34" s="162">
        <f t="shared" si="9"/>
        <v>5.2186439672115705</v>
      </c>
      <c r="G34" s="162">
        <f t="shared" si="9"/>
        <v>5.2186439672115705</v>
      </c>
      <c r="H34" s="162">
        <f t="shared" si="9"/>
        <v>0.37276028337225509</v>
      </c>
      <c r="I34" s="162">
        <f t="shared" si="9"/>
        <v>5.2186439672115705</v>
      </c>
      <c r="J34" s="162">
        <f t="shared" si="9"/>
        <v>7.4552056674451013</v>
      </c>
      <c r="K34" s="162">
        <f t="shared" si="9"/>
        <v>4.4731234004670606</v>
      </c>
      <c r="L34" s="162">
        <f t="shared" si="9"/>
        <v>2.9820822669780407</v>
      </c>
      <c r="M34" s="162">
        <f t="shared" si="9"/>
        <v>0.37276028337225509</v>
      </c>
      <c r="N34" s="2"/>
      <c r="O34" s="179">
        <f t="shared" si="7"/>
        <v>5.2186439672115705</v>
      </c>
      <c r="P34" s="179">
        <f t="shared" si="7"/>
        <v>74.552056674451009</v>
      </c>
      <c r="Q34" s="179">
        <f t="shared" si="7"/>
        <v>559.14042505838256</v>
      </c>
      <c r="R34" s="179">
        <f t="shared" si="7"/>
        <v>96.917673676786308</v>
      </c>
      <c r="S34" s="179">
        <f t="shared" si="7"/>
        <v>61.898336115631203</v>
      </c>
      <c r="T34" s="179"/>
      <c r="U34" s="162">
        <v>100.00000000000001</v>
      </c>
      <c r="W34" s="2"/>
      <c r="X34" s="2"/>
      <c r="Y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s="1" customFormat="1" x14ac:dyDescent="0.25">
      <c r="B35" s="32" t="s">
        <v>19</v>
      </c>
      <c r="C35" s="162">
        <f t="shared" ref="C35:M35" si="10">C18/$T18*100</f>
        <v>51.249965535772624</v>
      </c>
      <c r="D35" s="162">
        <f t="shared" si="10"/>
        <v>0.70209659684178838</v>
      </c>
      <c r="E35" s="162">
        <f t="shared" si="10"/>
        <v>15.033323223826637</v>
      </c>
      <c r="F35" s="162">
        <f t="shared" si="10"/>
        <v>5.4666629904824138</v>
      </c>
      <c r="G35" s="162">
        <f t="shared" si="10"/>
        <v>5.4666629904824138</v>
      </c>
      <c r="H35" s="162">
        <f t="shared" si="10"/>
        <v>0.40999972428618098</v>
      </c>
      <c r="I35" s="162">
        <f t="shared" si="10"/>
        <v>5.4666629904824138</v>
      </c>
      <c r="J35" s="162">
        <f t="shared" si="10"/>
        <v>7.5166616119133183</v>
      </c>
      <c r="K35" s="162">
        <f t="shared" si="10"/>
        <v>4.7833301166721114</v>
      </c>
      <c r="L35" s="162">
        <f t="shared" si="10"/>
        <v>3.4166643690515084</v>
      </c>
      <c r="M35" s="162">
        <f t="shared" si="10"/>
        <v>0.40999972428618098</v>
      </c>
      <c r="N35" s="2"/>
      <c r="O35" s="179">
        <f t="shared" si="7"/>
        <v>5.4666629904824138</v>
      </c>
      <c r="P35" s="179">
        <f t="shared" si="7"/>
        <v>75.166616119133181</v>
      </c>
      <c r="Q35" s="179">
        <f t="shared" si="7"/>
        <v>546.6662990482414</v>
      </c>
      <c r="R35" s="179">
        <f t="shared" si="7"/>
        <v>95.666602333442242</v>
      </c>
      <c r="S35" s="179">
        <f t="shared" si="7"/>
        <v>56.735078532669775</v>
      </c>
      <c r="T35" s="179"/>
      <c r="U35" s="162">
        <v>99.999999999999972</v>
      </c>
      <c r="W35" s="2"/>
      <c r="X35" s="2"/>
      <c r="Y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s="1" customFormat="1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2:41" s="1" customFormat="1" ht="15.75" thickBot="1" x14ac:dyDescent="0.3"/>
    <row r="38" spans="2:41" s="1" customFormat="1" x14ac:dyDescent="0.25">
      <c r="B38" s="51"/>
      <c r="C38" s="208" t="s">
        <v>195</v>
      </c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9"/>
    </row>
    <row r="39" spans="2:41" s="1" customFormat="1" ht="15.6" customHeight="1" thickBot="1" x14ac:dyDescent="0.3">
      <c r="B39" s="42" t="s">
        <v>12</v>
      </c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1"/>
      <c r="U39" s="11"/>
    </row>
    <row r="40" spans="2:41" s="1" customFormat="1" ht="15.6" customHeight="1" x14ac:dyDescent="0.35">
      <c r="B40" s="45"/>
      <c r="C40" s="98" t="s">
        <v>24</v>
      </c>
      <c r="D40" s="98" t="s">
        <v>23</v>
      </c>
      <c r="E40" s="98" t="s">
        <v>26</v>
      </c>
      <c r="F40" s="99" t="s">
        <v>2</v>
      </c>
      <c r="G40" s="98" t="s">
        <v>22</v>
      </c>
      <c r="H40" s="99" t="s">
        <v>3</v>
      </c>
      <c r="I40" s="99" t="s">
        <v>4</v>
      </c>
      <c r="J40" s="99" t="s">
        <v>5</v>
      </c>
      <c r="K40" s="99" t="s">
        <v>35</v>
      </c>
      <c r="L40" s="99" t="s">
        <v>34</v>
      </c>
      <c r="M40" s="98" t="s">
        <v>25</v>
      </c>
      <c r="N40" s="10"/>
      <c r="O40" s="97" t="s">
        <v>6</v>
      </c>
      <c r="P40" s="97" t="s">
        <v>7</v>
      </c>
      <c r="Q40" s="97" t="s">
        <v>8</v>
      </c>
      <c r="R40" s="97" t="s">
        <v>9</v>
      </c>
      <c r="S40" s="97" t="s">
        <v>10</v>
      </c>
      <c r="T40" s="109"/>
    </row>
    <row r="41" spans="2:41" s="1" customFormat="1" x14ac:dyDescent="0.25">
      <c r="B41" s="44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25"/>
    </row>
    <row r="42" spans="2:41" s="1" customFormat="1" x14ac:dyDescent="0.25">
      <c r="B42" s="44" t="s">
        <v>13</v>
      </c>
      <c r="C42" s="162">
        <f t="shared" ref="C42:M42" si="11">C$7/C27*100</f>
        <v>97.116720532467198</v>
      </c>
      <c r="D42" s="162">
        <f t="shared" si="11"/>
        <v>89.290111825343615</v>
      </c>
      <c r="E42" s="162">
        <f t="shared" si="11"/>
        <v>98.865840856942697</v>
      </c>
      <c r="F42" s="162">
        <f t="shared" si="11"/>
        <v>101.70381754234994</v>
      </c>
      <c r="G42" s="162">
        <f t="shared" si="11"/>
        <v>95.448685256146192</v>
      </c>
      <c r="H42" s="162">
        <f t="shared" si="11"/>
        <v>203.87097821701127</v>
      </c>
      <c r="I42" s="162">
        <f t="shared" si="11"/>
        <v>107.95894982855371</v>
      </c>
      <c r="J42" s="162">
        <f t="shared" si="11"/>
        <v>103.63441392698074</v>
      </c>
      <c r="K42" s="162">
        <f t="shared" si="11"/>
        <v>113.98241054860175</v>
      </c>
      <c r="L42" s="162">
        <f t="shared" si="11"/>
        <v>170.7339236025245</v>
      </c>
      <c r="M42" s="162">
        <f t="shared" si="11"/>
        <v>176.07039027832792</v>
      </c>
      <c r="N42" s="162"/>
      <c r="O42" s="162">
        <f t="shared" ref="O42:S44" si="12">(O$24/O27)*100</f>
        <v>101.53561287567648</v>
      </c>
      <c r="P42" s="162">
        <f t="shared" si="12"/>
        <v>110.12447125125713</v>
      </c>
      <c r="Q42" s="162">
        <f t="shared" si="12"/>
        <v>108.93393642691922</v>
      </c>
      <c r="R42" s="162">
        <f t="shared" si="12"/>
        <v>107.14813419041232</v>
      </c>
      <c r="S42" s="162">
        <f t="shared" si="12"/>
        <v>89.290111825343615</v>
      </c>
      <c r="T42" s="43"/>
      <c r="U42" s="2"/>
      <c r="V42" s="2"/>
    </row>
    <row r="43" spans="2:41" s="1" customFormat="1" x14ac:dyDescent="0.25">
      <c r="B43" s="44" t="s">
        <v>14</v>
      </c>
      <c r="C43" s="162">
        <f t="shared" ref="C43:M43" si="13">C$7/C28*100</f>
        <v>90.689945436708314</v>
      </c>
      <c r="D43" s="162">
        <f t="shared" si="13"/>
        <v>75.043141825343625</v>
      </c>
      <c r="E43" s="162">
        <f t="shared" si="13"/>
        <v>94.96112539150424</v>
      </c>
      <c r="F43" s="162">
        <f t="shared" si="13"/>
        <v>113.9681852482298</v>
      </c>
      <c r="G43" s="162">
        <f t="shared" si="13"/>
        <v>106.95875244253001</v>
      </c>
      <c r="H43" s="162">
        <f t="shared" si="13"/>
        <v>214.17711350749337</v>
      </c>
      <c r="I43" s="162">
        <f t="shared" si="13"/>
        <v>120.97761805392962</v>
      </c>
      <c r="J43" s="162">
        <f t="shared" si="13"/>
        <v>174.19738565276128</v>
      </c>
      <c r="K43" s="162">
        <f t="shared" si="13"/>
        <v>143.69337251684559</v>
      </c>
      <c r="L43" s="162">
        <f t="shared" si="13"/>
        <v>179.36490644623967</v>
      </c>
      <c r="M43" s="162">
        <f t="shared" si="13"/>
        <v>184.97114348374427</v>
      </c>
      <c r="N43" s="162"/>
      <c r="O43" s="162">
        <f t="shared" si="12"/>
        <v>78.597816964438877</v>
      </c>
      <c r="P43" s="162">
        <f t="shared" si="12"/>
        <v>111.06384990150858</v>
      </c>
      <c r="Q43" s="162">
        <f t="shared" si="12"/>
        <v>104.6315806021934</v>
      </c>
      <c r="R43" s="162">
        <f t="shared" si="12"/>
        <v>102.91630878904266</v>
      </c>
      <c r="S43" s="162">
        <f t="shared" si="12"/>
        <v>75.043141825343611</v>
      </c>
      <c r="T43" s="43"/>
      <c r="U43" s="2"/>
      <c r="V43" s="2"/>
      <c r="AG43" s="21"/>
      <c r="AH43" s="21"/>
      <c r="AL43" s="21"/>
      <c r="AM43" s="21"/>
    </row>
    <row r="44" spans="2:41" s="1" customFormat="1" x14ac:dyDescent="0.25">
      <c r="B44" s="44" t="s">
        <v>15</v>
      </c>
      <c r="C44" s="162">
        <f t="shared" ref="C44:M44" si="14">C$7/C29*100</f>
        <v>88.774447057511836</v>
      </c>
      <c r="D44" s="162">
        <f t="shared" si="14"/>
        <v>65.29611182534363</v>
      </c>
      <c r="E44" s="162">
        <f t="shared" si="14"/>
        <v>96.398206823901248</v>
      </c>
      <c r="F44" s="162">
        <f t="shared" si="14"/>
        <v>118.99841910915325</v>
      </c>
      <c r="G44" s="162">
        <f t="shared" si="14"/>
        <v>111.67960973341945</v>
      </c>
      <c r="H44" s="162">
        <f t="shared" si="14"/>
        <v>248.47809608972784</v>
      </c>
      <c r="I44" s="162">
        <f t="shared" si="14"/>
        <v>126.3172284848871</v>
      </c>
      <c r="J44" s="162">
        <f t="shared" si="14"/>
        <v>181.88596633768074</v>
      </c>
      <c r="K44" s="162">
        <f t="shared" si="14"/>
        <v>166.70621355838105</v>
      </c>
      <c r="L44" s="162">
        <f t="shared" si="14"/>
        <v>208.09062989596444</v>
      </c>
      <c r="M44" s="162">
        <f t="shared" si="14"/>
        <v>214.59471935021946</v>
      </c>
      <c r="N44" s="162"/>
      <c r="O44" s="162">
        <f t="shared" si="12"/>
        <v>74.25100716139076</v>
      </c>
      <c r="P44" s="162">
        <f t="shared" si="12"/>
        <v>120.79780687688573</v>
      </c>
      <c r="Q44" s="162">
        <f t="shared" si="12"/>
        <v>106.21500856922566</v>
      </c>
      <c r="R44" s="162">
        <f t="shared" si="12"/>
        <v>104.47377892054979</v>
      </c>
      <c r="S44" s="162">
        <f t="shared" si="12"/>
        <v>65.296111825343615</v>
      </c>
      <c r="T44" s="43"/>
      <c r="U44" s="2"/>
      <c r="V44" s="2"/>
      <c r="AG44" s="21"/>
      <c r="AH44" s="21"/>
      <c r="AL44" s="21"/>
      <c r="AM44" s="21"/>
    </row>
    <row r="45" spans="2:41" s="1" customFormat="1" x14ac:dyDescent="0.25">
      <c r="B45" s="4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2"/>
      <c r="O45" s="165"/>
      <c r="P45" s="165"/>
      <c r="Q45" s="165"/>
      <c r="R45" s="165"/>
      <c r="S45" s="165"/>
      <c r="T45" s="116"/>
      <c r="U45" s="2"/>
      <c r="V45" s="2"/>
      <c r="AG45" s="21"/>
      <c r="AH45" s="21"/>
      <c r="AL45" s="21"/>
      <c r="AM45" s="21"/>
    </row>
    <row r="46" spans="2:41" s="1" customFormat="1" x14ac:dyDescent="0.25">
      <c r="B46" s="44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43"/>
      <c r="U46" s="2"/>
      <c r="V46" s="2"/>
      <c r="AG46" s="21"/>
      <c r="AH46" s="21"/>
      <c r="AL46" s="21"/>
      <c r="AM46" s="21"/>
    </row>
    <row r="47" spans="2:41" s="1" customFormat="1" x14ac:dyDescent="0.25">
      <c r="B47" s="44" t="s">
        <v>16</v>
      </c>
      <c r="C47" s="162">
        <f t="shared" ref="C47:M47" si="15">C$7/C32*100</f>
        <v>100.80307588411119</v>
      </c>
      <c r="D47" s="162">
        <f t="shared" si="15"/>
        <v>111.21526182534363</v>
      </c>
      <c r="E47" s="162">
        <f t="shared" si="15"/>
        <v>103.69878497439402</v>
      </c>
      <c r="F47" s="162">
        <f t="shared" si="15"/>
        <v>101.34171827433161</v>
      </c>
      <c r="G47" s="162">
        <f t="shared" si="15"/>
        <v>95.108856330352225</v>
      </c>
      <c r="H47" s="162">
        <f t="shared" si="15"/>
        <v>84.643804177497955</v>
      </c>
      <c r="I47" s="162">
        <f t="shared" si="15"/>
        <v>97.795072925737301</v>
      </c>
      <c r="J47" s="162">
        <f t="shared" si="15"/>
        <v>96.811351028013277</v>
      </c>
      <c r="K47" s="162">
        <f t="shared" si="15"/>
        <v>94.647162853020433</v>
      </c>
      <c r="L47" s="162">
        <f t="shared" si="15"/>
        <v>85.063027149366661</v>
      </c>
      <c r="M47" s="162">
        <f t="shared" si="15"/>
        <v>73.10146724420278</v>
      </c>
      <c r="N47" s="162"/>
      <c r="O47" s="162">
        <f t="shared" ref="O47:S50" si="16">(O$24/O32)*100</f>
        <v>88.527348412973524</v>
      </c>
      <c r="P47" s="162">
        <f t="shared" si="16"/>
        <v>102.87411718844285</v>
      </c>
      <c r="Q47" s="162">
        <f t="shared" si="16"/>
        <v>90.455079617946154</v>
      </c>
      <c r="R47" s="162">
        <f t="shared" si="16"/>
        <v>97.060592138481695</v>
      </c>
      <c r="S47" s="162">
        <f t="shared" si="16"/>
        <v>111.2152618253436</v>
      </c>
      <c r="T47" s="43"/>
      <c r="U47" s="2"/>
      <c r="V47" s="21"/>
      <c r="AG47" s="21"/>
      <c r="AH47" s="21"/>
      <c r="AL47" s="21"/>
      <c r="AM47" s="21"/>
    </row>
    <row r="48" spans="2:41" s="1" customFormat="1" x14ac:dyDescent="0.25">
      <c r="B48" s="44" t="s">
        <v>17</v>
      </c>
      <c r="C48" s="162">
        <f t="shared" ref="C48:M48" si="17">C$7/C33*100</f>
        <v>102.01134328043746</v>
      </c>
      <c r="D48" s="162">
        <f t="shared" si="17"/>
        <v>121.92736182534362</v>
      </c>
      <c r="E48" s="162">
        <f t="shared" si="17"/>
        <v>108.00256291680283</v>
      </c>
      <c r="F48" s="162">
        <f t="shared" si="17"/>
        <v>92.585676860918625</v>
      </c>
      <c r="G48" s="162">
        <f t="shared" si="17"/>
        <v>86.891341382001102</v>
      </c>
      <c r="H48" s="162">
        <f t="shared" si="17"/>
        <v>69.597433631214471</v>
      </c>
      <c r="I48" s="162">
        <f t="shared" si="17"/>
        <v>98.280012339836205</v>
      </c>
      <c r="J48" s="162">
        <f t="shared" si="17"/>
        <v>94.343187811201858</v>
      </c>
      <c r="K48" s="162">
        <f t="shared" si="17"/>
        <v>93.387101854247788</v>
      </c>
      <c r="L48" s="162">
        <f t="shared" si="17"/>
        <v>77.713483435750959</v>
      </c>
      <c r="M48" s="162">
        <f t="shared" si="17"/>
        <v>60.106874499685226</v>
      </c>
      <c r="N48" s="162"/>
      <c r="O48" s="162">
        <f t="shared" si="16"/>
        <v>80.878483344144612</v>
      </c>
      <c r="P48" s="162">
        <f t="shared" si="16"/>
        <v>100.25138638972702</v>
      </c>
      <c r="Q48" s="162">
        <f t="shared" si="16"/>
        <v>85.000789386810993</v>
      </c>
      <c r="R48" s="162">
        <f t="shared" si="16"/>
        <v>97.541889460274874</v>
      </c>
      <c r="S48" s="162">
        <f t="shared" si="16"/>
        <v>121.92736182534361</v>
      </c>
      <c r="T48" s="43"/>
      <c r="U48" s="2"/>
      <c r="V48" s="2"/>
      <c r="AG48" s="21"/>
      <c r="AH48" s="21"/>
      <c r="AL48" s="21"/>
      <c r="AM48" s="21"/>
    </row>
    <row r="49" spans="2:39" s="1" customFormat="1" x14ac:dyDescent="0.25">
      <c r="B49" s="44" t="s">
        <v>18</v>
      </c>
      <c r="C49" s="162">
        <f t="shared" ref="C49:M49" si="18">C$7/C34*100</f>
        <v>104.20845982160236</v>
      </c>
      <c r="D49" s="162">
        <f t="shared" si="18"/>
        <v>134.13446182534358</v>
      </c>
      <c r="E49" s="162">
        <f t="shared" si="18"/>
        <v>113.15765961544227</v>
      </c>
      <c r="F49" s="162">
        <f t="shared" si="18"/>
        <v>87.304415766571424</v>
      </c>
      <c r="G49" s="162">
        <f t="shared" si="18"/>
        <v>81.934895890267498</v>
      </c>
      <c r="H49" s="162">
        <f t="shared" si="18"/>
        <v>61.252300811170848</v>
      </c>
      <c r="I49" s="162">
        <f t="shared" si="18"/>
        <v>92.673935642875378</v>
      </c>
      <c r="J49" s="162">
        <f t="shared" si="18"/>
        <v>93.409758737035546</v>
      </c>
      <c r="K49" s="162">
        <f t="shared" si="18"/>
        <v>85.61401136106835</v>
      </c>
      <c r="L49" s="162">
        <f t="shared" si="18"/>
        <v>64.120490190868367</v>
      </c>
      <c r="M49" s="162">
        <f t="shared" si="18"/>
        <v>52.899714336920276</v>
      </c>
      <c r="N49" s="162"/>
      <c r="O49" s="162">
        <f t="shared" si="16"/>
        <v>76.265022580695359</v>
      </c>
      <c r="P49" s="162">
        <f t="shared" si="16"/>
        <v>99.259501750754268</v>
      </c>
      <c r="Q49" s="162">
        <f t="shared" si="16"/>
        <v>87.276823161023572</v>
      </c>
      <c r="R49" s="162">
        <f t="shared" si="16"/>
        <v>99.053141040253706</v>
      </c>
      <c r="S49" s="162">
        <f t="shared" si="16"/>
        <v>134.13446182534358</v>
      </c>
      <c r="T49" s="43"/>
      <c r="U49" s="2"/>
      <c r="V49" s="2"/>
      <c r="AG49" s="21"/>
      <c r="AH49" s="21"/>
      <c r="AL49" s="21"/>
      <c r="AM49" s="21"/>
    </row>
    <row r="50" spans="2:39" s="1" customFormat="1" ht="15.75" thickBot="1" x14ac:dyDescent="0.3">
      <c r="B50" s="42" t="s">
        <v>19</v>
      </c>
      <c r="C50" s="181">
        <f t="shared" ref="C50:M50" si="19">C$7/C35*100</f>
        <v>106.11262749061203</v>
      </c>
      <c r="D50" s="181">
        <f t="shared" si="19"/>
        <v>146.34156182534363</v>
      </c>
      <c r="E50" s="181">
        <f t="shared" si="19"/>
        <v>117.84411115966</v>
      </c>
      <c r="F50" s="181">
        <f t="shared" si="19"/>
        <v>83.343469945811066</v>
      </c>
      <c r="G50" s="181">
        <f t="shared" si="19"/>
        <v>78.217561771467331</v>
      </c>
      <c r="H50" s="181">
        <f t="shared" si="19"/>
        <v>55.688878931141815</v>
      </c>
      <c r="I50" s="181">
        <f t="shared" si="19"/>
        <v>88.469378120154815</v>
      </c>
      <c r="J50" s="181">
        <f t="shared" si="19"/>
        <v>92.646044039990457</v>
      </c>
      <c r="K50" s="181">
        <f t="shared" si="19"/>
        <v>80.061803865940234</v>
      </c>
      <c r="L50" s="181">
        <f t="shared" si="19"/>
        <v>55.964694243938872</v>
      </c>
      <c r="M50" s="181">
        <f t="shared" si="19"/>
        <v>48.094940895077016</v>
      </c>
      <c r="N50" s="181"/>
      <c r="O50" s="181">
        <f t="shared" si="16"/>
        <v>72.80492700810845</v>
      </c>
      <c r="P50" s="181">
        <f t="shared" si="16"/>
        <v>98.447959773413004</v>
      </c>
      <c r="Q50" s="181">
        <f t="shared" si="16"/>
        <v>89.26835271345962</v>
      </c>
      <c r="R50" s="181">
        <f t="shared" si="16"/>
        <v>100.34849953737847</v>
      </c>
      <c r="S50" s="181">
        <f t="shared" si="16"/>
        <v>146.3415618253436</v>
      </c>
      <c r="T50" s="41"/>
      <c r="U50" s="2"/>
      <c r="V50" s="2"/>
      <c r="AG50" s="21"/>
      <c r="AH50" s="21"/>
      <c r="AL50" s="21"/>
      <c r="AM50" s="21"/>
    </row>
    <row r="51" spans="2:39" s="1" customFormat="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O51" s="3"/>
      <c r="P51" s="3"/>
      <c r="Q51" s="3"/>
      <c r="R51" s="3"/>
      <c r="S51" s="3"/>
      <c r="T51" s="3"/>
      <c r="AG51" s="21"/>
      <c r="AH51" s="21"/>
      <c r="AL51" s="21"/>
      <c r="AM51" s="21"/>
    </row>
    <row r="52" spans="2:39" s="1" customFormat="1" ht="15.75" thickBot="1" x14ac:dyDescent="0.3">
      <c r="AG52" s="21"/>
      <c r="AH52" s="21"/>
      <c r="AL52" s="21"/>
      <c r="AM52" s="21"/>
    </row>
    <row r="53" spans="2:39" s="1" customFormat="1" x14ac:dyDescent="0.25">
      <c r="B53" s="51"/>
      <c r="C53" s="115" t="s">
        <v>48</v>
      </c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4"/>
      <c r="T53" s="56"/>
      <c r="AG53" s="21"/>
      <c r="AH53" s="21"/>
      <c r="AL53" s="21"/>
      <c r="AM53" s="21"/>
    </row>
    <row r="54" spans="2:39" s="1" customFormat="1" x14ac:dyDescent="0.25">
      <c r="B54" s="44" t="s">
        <v>12</v>
      </c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3"/>
      <c r="O54" s="112"/>
      <c r="P54" s="112"/>
      <c r="Q54" s="112"/>
      <c r="R54" s="112"/>
      <c r="S54" s="111"/>
      <c r="T54" s="110"/>
      <c r="AG54" s="21"/>
      <c r="AH54" s="21"/>
      <c r="AL54" s="21"/>
      <c r="AM54" s="21"/>
    </row>
    <row r="55" spans="2:39" s="1" customFormat="1" ht="18" x14ac:dyDescent="0.35">
      <c r="B55" s="182"/>
      <c r="C55" s="98" t="s">
        <v>24</v>
      </c>
      <c r="D55" s="98" t="s">
        <v>23</v>
      </c>
      <c r="E55" s="98" t="s">
        <v>26</v>
      </c>
      <c r="F55" s="99" t="s">
        <v>2</v>
      </c>
      <c r="G55" s="98" t="s">
        <v>22</v>
      </c>
      <c r="H55" s="99" t="s">
        <v>3</v>
      </c>
      <c r="I55" s="99" t="s">
        <v>4</v>
      </c>
      <c r="J55" s="99" t="s">
        <v>5</v>
      </c>
      <c r="K55" s="99" t="s">
        <v>35</v>
      </c>
      <c r="L55" s="99" t="s">
        <v>34</v>
      </c>
      <c r="M55" s="98" t="s">
        <v>25</v>
      </c>
      <c r="N55" s="10"/>
      <c r="O55" s="97" t="s">
        <v>6</v>
      </c>
      <c r="P55" s="97" t="s">
        <v>7</v>
      </c>
      <c r="Q55" s="97" t="s">
        <v>8</v>
      </c>
      <c r="R55" s="97" t="s">
        <v>9</v>
      </c>
      <c r="S55" s="109" t="s">
        <v>10</v>
      </c>
      <c r="T55" s="97"/>
    </row>
    <row r="56" spans="2:39" s="1" customFormat="1" x14ac:dyDescent="0.25">
      <c r="B56" s="18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184"/>
    </row>
    <row r="57" spans="2:39" s="1" customFormat="1" x14ac:dyDescent="0.25">
      <c r="B57" s="185" t="s">
        <v>13</v>
      </c>
      <c r="C57" s="162">
        <f t="shared" ref="C57:M57" si="20">$D42*C27/100</f>
        <v>50</v>
      </c>
      <c r="D57" s="186">
        <f t="shared" si="20"/>
        <v>1.0274591253408594</v>
      </c>
      <c r="E57" s="162">
        <f t="shared" si="20"/>
        <v>16</v>
      </c>
      <c r="F57" s="162">
        <f t="shared" si="20"/>
        <v>4</v>
      </c>
      <c r="G57" s="162">
        <f t="shared" si="20"/>
        <v>4</v>
      </c>
      <c r="H57" s="162">
        <f t="shared" si="20"/>
        <v>0.10000000000000002</v>
      </c>
      <c r="I57" s="162">
        <f t="shared" si="20"/>
        <v>4</v>
      </c>
      <c r="J57" s="162">
        <f t="shared" si="20"/>
        <v>6</v>
      </c>
      <c r="K57" s="162">
        <f t="shared" si="20"/>
        <v>3</v>
      </c>
      <c r="L57" s="162">
        <f t="shared" si="20"/>
        <v>1</v>
      </c>
      <c r="M57" s="162">
        <f t="shared" si="20"/>
        <v>0.10000000000000002</v>
      </c>
      <c r="N57" s="162"/>
      <c r="O57" s="168">
        <f>$D42*O27/1000000</f>
        <v>3.5E-4</v>
      </c>
      <c r="P57" s="168">
        <f t="shared" ref="O57:S59" si="21">$D42*P27/1000000</f>
        <v>6.000000000000001E-3</v>
      </c>
      <c r="Q57" s="168">
        <f t="shared" si="21"/>
        <v>4.0000000000000008E-2</v>
      </c>
      <c r="R57" s="168">
        <f t="shared" si="21"/>
        <v>8.0000000000000002E-3</v>
      </c>
      <c r="S57" s="187">
        <f t="shared" si="21"/>
        <v>8.3027000027544179E-3</v>
      </c>
    </row>
    <row r="58" spans="2:39" s="1" customFormat="1" x14ac:dyDescent="0.25">
      <c r="B58" s="185" t="s">
        <v>14</v>
      </c>
      <c r="C58" s="162">
        <f t="shared" ref="C58:M58" si="22">$D43*C28/100</f>
        <v>45</v>
      </c>
      <c r="D58" s="186">
        <f t="shared" si="22"/>
        <v>1.0274591253408594</v>
      </c>
      <c r="E58" s="162">
        <f t="shared" si="22"/>
        <v>13.999999999999998</v>
      </c>
      <c r="F58" s="162">
        <f t="shared" si="22"/>
        <v>3</v>
      </c>
      <c r="G58" s="162">
        <f t="shared" si="22"/>
        <v>3</v>
      </c>
      <c r="H58" s="162">
        <f t="shared" si="22"/>
        <v>8.0000000000000016E-2</v>
      </c>
      <c r="I58" s="162">
        <f t="shared" si="22"/>
        <v>3</v>
      </c>
      <c r="J58" s="162">
        <f t="shared" si="22"/>
        <v>3</v>
      </c>
      <c r="K58" s="162">
        <f t="shared" si="22"/>
        <v>2</v>
      </c>
      <c r="L58" s="162">
        <f t="shared" si="22"/>
        <v>0.8</v>
      </c>
      <c r="M58" s="162">
        <f t="shared" si="22"/>
        <v>8.0000000000000016E-2</v>
      </c>
      <c r="N58" s="33"/>
      <c r="O58" s="168">
        <f t="shared" si="21"/>
        <v>3.7999999999999997E-4</v>
      </c>
      <c r="P58" s="168">
        <f t="shared" si="21"/>
        <v>5.000000000000001E-3</v>
      </c>
      <c r="Q58" s="168">
        <f t="shared" si="21"/>
        <v>3.5000000000000003E-2</v>
      </c>
      <c r="R58" s="168">
        <f t="shared" si="21"/>
        <v>7.000000000000001E-3</v>
      </c>
      <c r="S58" s="187">
        <f t="shared" si="21"/>
        <v>8.3027000027544196E-3</v>
      </c>
    </row>
    <row r="59" spans="2:39" s="1" customFormat="1" x14ac:dyDescent="0.25">
      <c r="B59" s="185" t="s">
        <v>15</v>
      </c>
      <c r="C59" s="162">
        <f t="shared" ref="C59:M59" si="23">$D44*C29/100</f>
        <v>40.000000000000007</v>
      </c>
      <c r="D59" s="186">
        <f t="shared" si="23"/>
        <v>1.0274591253408594</v>
      </c>
      <c r="E59" s="162">
        <f t="shared" si="23"/>
        <v>12</v>
      </c>
      <c r="F59" s="162">
        <f t="shared" si="23"/>
        <v>2.5000000000000004</v>
      </c>
      <c r="G59" s="162">
        <f t="shared" si="23"/>
        <v>2.5000000000000004</v>
      </c>
      <c r="H59" s="162">
        <f t="shared" si="23"/>
        <v>0.06</v>
      </c>
      <c r="I59" s="162">
        <f t="shared" si="23"/>
        <v>2.5000000000000004</v>
      </c>
      <c r="J59" s="162">
        <f t="shared" si="23"/>
        <v>2.5000000000000004</v>
      </c>
      <c r="K59" s="162">
        <f t="shared" si="23"/>
        <v>1.5</v>
      </c>
      <c r="L59" s="162">
        <f t="shared" si="23"/>
        <v>0.6</v>
      </c>
      <c r="M59" s="162">
        <f t="shared" si="23"/>
        <v>0.06</v>
      </c>
      <c r="N59" s="33"/>
      <c r="O59" s="168">
        <f t="shared" si="21"/>
        <v>3.5E-4</v>
      </c>
      <c r="P59" s="168">
        <f t="shared" si="21"/>
        <v>4.0000000000000001E-3</v>
      </c>
      <c r="Q59" s="168">
        <f t="shared" si="21"/>
        <v>0.03</v>
      </c>
      <c r="R59" s="168">
        <f t="shared" si="21"/>
        <v>6.0000000000000001E-3</v>
      </c>
      <c r="S59" s="187">
        <f t="shared" si="21"/>
        <v>8.3027000027544196E-3</v>
      </c>
    </row>
    <row r="60" spans="2:39" s="1" customFormat="1" x14ac:dyDescent="0.25">
      <c r="B60" s="182"/>
      <c r="C60" s="33"/>
      <c r="D60" s="186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184"/>
    </row>
    <row r="61" spans="2:39" s="1" customFormat="1" x14ac:dyDescent="0.25">
      <c r="B61" s="185"/>
      <c r="C61" s="33"/>
      <c r="D61" s="186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84"/>
    </row>
    <row r="62" spans="2:39" s="1" customFormat="1" x14ac:dyDescent="0.25">
      <c r="B62" s="185" t="s">
        <v>16</v>
      </c>
      <c r="C62" s="162">
        <f t="shared" ref="C62:M62" si="24">$D47*C32/100</f>
        <v>60</v>
      </c>
      <c r="D62" s="186">
        <f t="shared" si="24"/>
        <v>1.0274591253408594</v>
      </c>
      <c r="E62" s="162">
        <f t="shared" si="24"/>
        <v>19.000000000000004</v>
      </c>
      <c r="F62" s="162">
        <f t="shared" si="24"/>
        <v>5.0000000000000009</v>
      </c>
      <c r="G62" s="162">
        <f t="shared" si="24"/>
        <v>5.0000000000000009</v>
      </c>
      <c r="H62" s="162">
        <f t="shared" si="24"/>
        <v>0.30000000000000004</v>
      </c>
      <c r="I62" s="162">
        <f t="shared" si="24"/>
        <v>5.5</v>
      </c>
      <c r="J62" s="162">
        <f t="shared" si="24"/>
        <v>8.0000000000000018</v>
      </c>
      <c r="K62" s="162">
        <f t="shared" si="24"/>
        <v>4.5000000000000009</v>
      </c>
      <c r="L62" s="162">
        <f t="shared" si="24"/>
        <v>2.5000000000000004</v>
      </c>
      <c r="M62" s="162">
        <f t="shared" si="24"/>
        <v>0.30000000000000004</v>
      </c>
      <c r="N62" s="33"/>
      <c r="O62" s="168">
        <f t="shared" ref="O62:S65" si="25">$D47*O32/1000000</f>
        <v>5.0000000000000012E-4</v>
      </c>
      <c r="P62" s="168">
        <f t="shared" si="25"/>
        <v>8.0000000000000019E-3</v>
      </c>
      <c r="Q62" s="168">
        <f t="shared" si="25"/>
        <v>6.0000000000000005E-2</v>
      </c>
      <c r="R62" s="168">
        <f t="shared" si="25"/>
        <v>1.0999999999999999E-2</v>
      </c>
      <c r="S62" s="187">
        <f t="shared" si="25"/>
        <v>8.3027000027544214E-3</v>
      </c>
    </row>
    <row r="63" spans="2:39" s="1" customFormat="1" x14ac:dyDescent="0.25">
      <c r="B63" s="185" t="s">
        <v>17</v>
      </c>
      <c r="C63" s="162">
        <f t="shared" ref="C63:M63" si="26">$D48*C33/100</f>
        <v>64.999999999999986</v>
      </c>
      <c r="D63" s="186">
        <f t="shared" si="26"/>
        <v>1.0274591253408594</v>
      </c>
      <c r="E63" s="162">
        <f t="shared" si="26"/>
        <v>20</v>
      </c>
      <c r="F63" s="162">
        <f t="shared" si="26"/>
        <v>6</v>
      </c>
      <c r="G63" s="162">
        <f t="shared" si="26"/>
        <v>6</v>
      </c>
      <c r="H63" s="162">
        <f t="shared" si="26"/>
        <v>0.4</v>
      </c>
      <c r="I63" s="162">
        <f t="shared" si="26"/>
        <v>6</v>
      </c>
      <c r="J63" s="162">
        <f t="shared" si="26"/>
        <v>8.9999999999999982</v>
      </c>
      <c r="K63" s="162">
        <f t="shared" si="26"/>
        <v>5</v>
      </c>
      <c r="L63" s="162">
        <f t="shared" si="26"/>
        <v>3</v>
      </c>
      <c r="M63" s="162">
        <f t="shared" si="26"/>
        <v>0.4</v>
      </c>
      <c r="N63" s="33"/>
      <c r="O63" s="168">
        <f t="shared" si="25"/>
        <v>5.9999999999999995E-4</v>
      </c>
      <c r="P63" s="168">
        <f t="shared" si="25"/>
        <v>8.9999999999999993E-3</v>
      </c>
      <c r="Q63" s="168">
        <f t="shared" si="25"/>
        <v>7.0000000000000007E-2</v>
      </c>
      <c r="R63" s="168">
        <f t="shared" si="25"/>
        <v>1.2E-2</v>
      </c>
      <c r="S63" s="187">
        <f t="shared" si="25"/>
        <v>8.3027000027544196E-3</v>
      </c>
    </row>
    <row r="64" spans="2:39" s="1" customFormat="1" x14ac:dyDescent="0.25">
      <c r="B64" s="185" t="s">
        <v>18</v>
      </c>
      <c r="C64" s="162">
        <f t="shared" ref="C64:M64" si="27">$D49*C34/100</f>
        <v>69.999999999999986</v>
      </c>
      <c r="D64" s="186">
        <f t="shared" si="27"/>
        <v>1.0274591253408594</v>
      </c>
      <c r="E64" s="162">
        <f t="shared" si="27"/>
        <v>21</v>
      </c>
      <c r="F64" s="162">
        <f t="shared" si="27"/>
        <v>7</v>
      </c>
      <c r="G64" s="162">
        <f t="shared" si="27"/>
        <v>7</v>
      </c>
      <c r="H64" s="162">
        <f t="shared" si="27"/>
        <v>0.50000000000000011</v>
      </c>
      <c r="I64" s="162">
        <f t="shared" si="27"/>
        <v>7</v>
      </c>
      <c r="J64" s="162">
        <f t="shared" si="27"/>
        <v>10</v>
      </c>
      <c r="K64" s="162">
        <f t="shared" si="27"/>
        <v>6</v>
      </c>
      <c r="L64" s="162">
        <f t="shared" si="27"/>
        <v>4.0000000000000009</v>
      </c>
      <c r="M64" s="162">
        <f t="shared" si="27"/>
        <v>0.50000000000000011</v>
      </c>
      <c r="N64" s="33"/>
      <c r="O64" s="168">
        <f t="shared" si="25"/>
        <v>6.9999999999999999E-4</v>
      </c>
      <c r="P64" s="168">
        <f t="shared" si="25"/>
        <v>0.01</v>
      </c>
      <c r="Q64" s="168">
        <f t="shared" si="25"/>
        <v>7.4999999999999997E-2</v>
      </c>
      <c r="R64" s="168">
        <f t="shared" si="25"/>
        <v>1.2999999999999999E-2</v>
      </c>
      <c r="S64" s="187">
        <f t="shared" si="25"/>
        <v>8.3027000027544196E-3</v>
      </c>
    </row>
    <row r="65" spans="2:38" s="1" customFormat="1" ht="15.75" thickBot="1" x14ac:dyDescent="0.3">
      <c r="B65" s="188" t="s">
        <v>19</v>
      </c>
      <c r="C65" s="181">
        <f t="shared" ref="C65:M65" si="28">$D50*C35/100</f>
        <v>75</v>
      </c>
      <c r="D65" s="189">
        <f t="shared" si="28"/>
        <v>1.0274591253408594</v>
      </c>
      <c r="E65" s="181">
        <f t="shared" si="28"/>
        <v>22</v>
      </c>
      <c r="F65" s="181">
        <f t="shared" si="28"/>
        <v>8.0000000000000018</v>
      </c>
      <c r="G65" s="181">
        <f t="shared" si="28"/>
        <v>8.0000000000000018</v>
      </c>
      <c r="H65" s="181">
        <f t="shared" si="28"/>
        <v>0.6</v>
      </c>
      <c r="I65" s="181">
        <f t="shared" si="28"/>
        <v>8.0000000000000018</v>
      </c>
      <c r="J65" s="181">
        <f t="shared" si="28"/>
        <v>11</v>
      </c>
      <c r="K65" s="181">
        <f t="shared" si="28"/>
        <v>7</v>
      </c>
      <c r="L65" s="181">
        <f t="shared" si="28"/>
        <v>5</v>
      </c>
      <c r="M65" s="181">
        <f t="shared" si="28"/>
        <v>0.6</v>
      </c>
      <c r="N65" s="54"/>
      <c r="O65" s="190">
        <f t="shared" si="25"/>
        <v>8.0000000000000015E-4</v>
      </c>
      <c r="P65" s="190">
        <f t="shared" si="25"/>
        <v>1.0999999999999999E-2</v>
      </c>
      <c r="Q65" s="190">
        <f t="shared" si="25"/>
        <v>8.0000000000000016E-2</v>
      </c>
      <c r="R65" s="190">
        <f t="shared" si="25"/>
        <v>1.4000000000000002E-2</v>
      </c>
      <c r="S65" s="191">
        <f t="shared" si="25"/>
        <v>8.3027000027544196E-3</v>
      </c>
    </row>
    <row r="66" spans="2:38" s="1" customFormat="1" x14ac:dyDescent="0.25">
      <c r="B66" s="107" t="s">
        <v>47</v>
      </c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8"/>
    </row>
    <row r="67" spans="2:38" s="1" customFormat="1" x14ac:dyDescent="0.25">
      <c r="B67" s="44" t="s">
        <v>13</v>
      </c>
      <c r="C67" s="192">
        <f t="shared" ref="C67:M67" si="29">C57-C$7</f>
        <v>-4.3826850180414496</v>
      </c>
      <c r="D67" s="192">
        <f t="shared" si="29"/>
        <v>0</v>
      </c>
      <c r="E67" s="192">
        <f t="shared" si="29"/>
        <v>-1.7158861308772444</v>
      </c>
      <c r="F67" s="192">
        <f t="shared" si="29"/>
        <v>-0.5561066265114869</v>
      </c>
      <c r="G67" s="192">
        <f t="shared" si="29"/>
        <v>-0.27589050141852578</v>
      </c>
      <c r="H67" s="192">
        <f t="shared" si="29"/>
        <v>-0.12832425007574655</v>
      </c>
      <c r="I67" s="192">
        <f t="shared" si="29"/>
        <v>-0.8363227516044498</v>
      </c>
      <c r="J67" s="192">
        <f t="shared" si="29"/>
        <v>-0.9638896273102695</v>
      </c>
      <c r="K67" s="192">
        <f t="shared" si="29"/>
        <v>-0.82962037627047591</v>
      </c>
      <c r="L67" s="192">
        <f t="shared" si="29"/>
        <v>-0.91212576748127994</v>
      </c>
      <c r="M67" s="192">
        <f t="shared" si="29"/>
        <v>-9.718912506541745E-2</v>
      </c>
      <c r="N67" s="192"/>
      <c r="O67" s="193">
        <f>O57-O$7</f>
        <v>-4.8000000000000028E-5</v>
      </c>
      <c r="P67" s="192">
        <f t="shared" ref="O67:S69" si="30">P57-P$7</f>
        <v>-1.3999999999999993E-3</v>
      </c>
      <c r="Q67" s="192">
        <f t="shared" si="30"/>
        <v>-8.7999999999999953E-3</v>
      </c>
      <c r="R67" s="192">
        <f t="shared" si="30"/>
        <v>-1.599999999999999E-3</v>
      </c>
      <c r="S67" s="194">
        <f t="shared" si="30"/>
        <v>0</v>
      </c>
    </row>
    <row r="68" spans="2:38" s="1" customFormat="1" x14ac:dyDescent="0.25">
      <c r="B68" s="44" t="s">
        <v>14</v>
      </c>
      <c r="C68" s="192">
        <f t="shared" ref="C68:M68" si="31">C58-C$7</f>
        <v>-9.3826850180414496</v>
      </c>
      <c r="D68" s="192">
        <f t="shared" si="31"/>
        <v>0</v>
      </c>
      <c r="E68" s="192">
        <f t="shared" si="31"/>
        <v>-3.7158861308772462</v>
      </c>
      <c r="F68" s="192">
        <f t="shared" si="31"/>
        <v>-1.5561066265114869</v>
      </c>
      <c r="G68" s="192">
        <f t="shared" si="31"/>
        <v>-1.2758905014185258</v>
      </c>
      <c r="H68" s="192">
        <f t="shared" si="31"/>
        <v>-0.14832425007574654</v>
      </c>
      <c r="I68" s="192">
        <f t="shared" si="31"/>
        <v>-1.8363227516044498</v>
      </c>
      <c r="J68" s="192">
        <f t="shared" si="31"/>
        <v>-3.9638896273102695</v>
      </c>
      <c r="K68" s="192">
        <f t="shared" si="31"/>
        <v>-1.8296203762704759</v>
      </c>
      <c r="L68" s="192">
        <f t="shared" si="31"/>
        <v>-1.1121257674812799</v>
      </c>
      <c r="M68" s="192">
        <f t="shared" si="31"/>
        <v>-0.11718912506541745</v>
      </c>
      <c r="N68" s="33"/>
      <c r="O68" s="168">
        <f t="shared" si="30"/>
        <v>-1.8000000000000058E-5</v>
      </c>
      <c r="P68" s="192">
        <f t="shared" si="30"/>
        <v>-2.3999999999999994E-3</v>
      </c>
      <c r="Q68" s="192">
        <f t="shared" si="30"/>
        <v>-1.38E-2</v>
      </c>
      <c r="R68" s="192">
        <f t="shared" si="30"/>
        <v>-2.5999999999999981E-3</v>
      </c>
      <c r="S68" s="194">
        <f t="shared" si="30"/>
        <v>0</v>
      </c>
    </row>
    <row r="69" spans="2:38" s="1" customFormat="1" x14ac:dyDescent="0.25">
      <c r="B69" s="44" t="s">
        <v>15</v>
      </c>
      <c r="C69" s="192">
        <f t="shared" ref="C69:M69" si="32">C59-C$7</f>
        <v>-14.382685018041443</v>
      </c>
      <c r="D69" s="192">
        <f t="shared" si="32"/>
        <v>0</v>
      </c>
      <c r="E69" s="192">
        <f t="shared" si="32"/>
        <v>-5.7158861308772444</v>
      </c>
      <c r="F69" s="192">
        <f t="shared" si="32"/>
        <v>-2.0561066265114865</v>
      </c>
      <c r="G69" s="192">
        <f t="shared" si="32"/>
        <v>-1.7758905014185253</v>
      </c>
      <c r="H69" s="192">
        <f t="shared" si="32"/>
        <v>-0.16832425007574656</v>
      </c>
      <c r="I69" s="192">
        <f t="shared" si="32"/>
        <v>-2.3363227516044494</v>
      </c>
      <c r="J69" s="192">
        <f t="shared" si="32"/>
        <v>-4.4638896273102695</v>
      </c>
      <c r="K69" s="192">
        <f t="shared" si="32"/>
        <v>-2.3296203762704759</v>
      </c>
      <c r="L69" s="192">
        <f t="shared" si="32"/>
        <v>-1.3121257674812798</v>
      </c>
      <c r="M69" s="192">
        <f t="shared" si="32"/>
        <v>-0.13718912506541747</v>
      </c>
      <c r="N69" s="33"/>
      <c r="O69" s="168">
        <f t="shared" si="30"/>
        <v>-4.8000000000000028E-5</v>
      </c>
      <c r="P69" s="192">
        <f t="shared" si="30"/>
        <v>-3.4000000000000002E-3</v>
      </c>
      <c r="Q69" s="192">
        <f t="shared" si="30"/>
        <v>-1.8800000000000004E-2</v>
      </c>
      <c r="R69" s="192">
        <f t="shared" si="30"/>
        <v>-3.599999999999999E-3</v>
      </c>
      <c r="S69" s="194">
        <f t="shared" si="30"/>
        <v>0</v>
      </c>
    </row>
    <row r="70" spans="2:38" s="1" customFormat="1" x14ac:dyDescent="0.25">
      <c r="B70" s="45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33"/>
      <c r="O70" s="168"/>
      <c r="P70" s="192"/>
      <c r="Q70" s="192"/>
      <c r="R70" s="192"/>
      <c r="S70" s="194"/>
    </row>
    <row r="71" spans="2:38" s="1" customFormat="1" x14ac:dyDescent="0.25">
      <c r="B71" s="44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33"/>
      <c r="O71" s="168"/>
      <c r="P71" s="192"/>
      <c r="Q71" s="192"/>
      <c r="R71" s="192"/>
      <c r="S71" s="194"/>
    </row>
    <row r="72" spans="2:38" s="1" customFormat="1" x14ac:dyDescent="0.25">
      <c r="B72" s="44" t="s">
        <v>16</v>
      </c>
      <c r="C72" s="192">
        <f t="shared" ref="C72:M72" si="33">C62-C$7</f>
        <v>5.6173149819585504</v>
      </c>
      <c r="D72" s="192">
        <f t="shared" si="33"/>
        <v>0</v>
      </c>
      <c r="E72" s="192">
        <f t="shared" si="33"/>
        <v>1.2841138691227592</v>
      </c>
      <c r="F72" s="192">
        <f t="shared" si="33"/>
        <v>0.44389337348851399</v>
      </c>
      <c r="G72" s="192">
        <f t="shared" si="33"/>
        <v>0.72410949858147511</v>
      </c>
      <c r="H72" s="192">
        <f t="shared" si="33"/>
        <v>7.167574992425349E-2</v>
      </c>
      <c r="I72" s="192">
        <f t="shared" si="33"/>
        <v>0.6636772483955502</v>
      </c>
      <c r="J72" s="192">
        <f t="shared" si="33"/>
        <v>1.0361103726897323</v>
      </c>
      <c r="K72" s="192">
        <f t="shared" si="33"/>
        <v>0.67037962372952498</v>
      </c>
      <c r="L72" s="192">
        <f t="shared" si="33"/>
        <v>0.58787423251872051</v>
      </c>
      <c r="M72" s="192">
        <f t="shared" si="33"/>
        <v>0.10281087493458257</v>
      </c>
      <c r="N72" s="33"/>
      <c r="O72" s="168">
        <f t="shared" ref="O72:S75" si="34">O62-O$7</f>
        <v>1.0200000000000009E-4</v>
      </c>
      <c r="P72" s="192">
        <f t="shared" si="34"/>
        <v>6.0000000000000157E-4</v>
      </c>
      <c r="Q72" s="192">
        <f t="shared" si="34"/>
        <v>1.1200000000000002E-2</v>
      </c>
      <c r="R72" s="192">
        <f t="shared" si="34"/>
        <v>1.4000000000000002E-3</v>
      </c>
      <c r="S72" s="194">
        <f t="shared" si="34"/>
        <v>0</v>
      </c>
    </row>
    <row r="73" spans="2:38" s="1" customFormat="1" x14ac:dyDescent="0.25">
      <c r="B73" s="44" t="s">
        <v>17</v>
      </c>
      <c r="C73" s="192">
        <f t="shared" ref="C73:M73" si="35">C63-C$7</f>
        <v>10.617314981958536</v>
      </c>
      <c r="D73" s="192">
        <f t="shared" si="35"/>
        <v>0</v>
      </c>
      <c r="E73" s="192">
        <f t="shared" si="35"/>
        <v>2.2841138691227556</v>
      </c>
      <c r="F73" s="192">
        <f t="shared" si="35"/>
        <v>1.4438933734885131</v>
      </c>
      <c r="G73" s="192">
        <f t="shared" si="35"/>
        <v>1.7241094985814742</v>
      </c>
      <c r="H73" s="192">
        <f t="shared" si="35"/>
        <v>0.17167574992425347</v>
      </c>
      <c r="I73" s="192">
        <f t="shared" si="35"/>
        <v>1.1636772483955502</v>
      </c>
      <c r="J73" s="192">
        <f t="shared" si="35"/>
        <v>2.0361103726897287</v>
      </c>
      <c r="K73" s="192">
        <f t="shared" si="35"/>
        <v>1.1703796237295241</v>
      </c>
      <c r="L73" s="192">
        <f t="shared" si="35"/>
        <v>1.0878742325187201</v>
      </c>
      <c r="M73" s="192">
        <f t="shared" si="35"/>
        <v>0.20281087493458255</v>
      </c>
      <c r="N73" s="33"/>
      <c r="O73" s="168">
        <f t="shared" si="34"/>
        <v>2.0199999999999992E-4</v>
      </c>
      <c r="P73" s="192">
        <f t="shared" si="34"/>
        <v>1.599999999999999E-3</v>
      </c>
      <c r="Q73" s="192">
        <f t="shared" si="34"/>
        <v>2.1200000000000004E-2</v>
      </c>
      <c r="R73" s="192">
        <f t="shared" si="34"/>
        <v>2.4000000000000011E-3</v>
      </c>
      <c r="S73" s="194">
        <f t="shared" si="34"/>
        <v>0</v>
      </c>
    </row>
    <row r="74" spans="2:38" s="1" customFormat="1" x14ac:dyDescent="0.25">
      <c r="B74" s="44" t="s">
        <v>18</v>
      </c>
      <c r="C74" s="192">
        <f t="shared" ref="C74:M74" si="36">C64-C$7</f>
        <v>15.617314981958536</v>
      </c>
      <c r="D74" s="192">
        <f t="shared" si="36"/>
        <v>0</v>
      </c>
      <c r="E74" s="192">
        <f t="shared" si="36"/>
        <v>3.2841138691227556</v>
      </c>
      <c r="F74" s="192">
        <f t="shared" si="36"/>
        <v>2.4438933734885131</v>
      </c>
      <c r="G74" s="192">
        <f t="shared" si="36"/>
        <v>2.7241094985814742</v>
      </c>
      <c r="H74" s="192">
        <f t="shared" si="36"/>
        <v>0.27167574992425358</v>
      </c>
      <c r="I74" s="192">
        <f t="shared" si="36"/>
        <v>2.1636772483955502</v>
      </c>
      <c r="J74" s="192">
        <f t="shared" si="36"/>
        <v>3.0361103726897305</v>
      </c>
      <c r="K74" s="192">
        <f t="shared" si="36"/>
        <v>2.1703796237295241</v>
      </c>
      <c r="L74" s="192">
        <f t="shared" si="36"/>
        <v>2.087874232518721</v>
      </c>
      <c r="M74" s="192">
        <f t="shared" si="36"/>
        <v>0.30281087493458264</v>
      </c>
      <c r="N74" s="33"/>
      <c r="O74" s="168">
        <f t="shared" si="34"/>
        <v>3.0199999999999997E-4</v>
      </c>
      <c r="P74" s="192">
        <f t="shared" si="34"/>
        <v>2.5999999999999999E-3</v>
      </c>
      <c r="Q74" s="192">
        <f t="shared" si="34"/>
        <v>2.6199999999999994E-2</v>
      </c>
      <c r="R74" s="192">
        <f t="shared" si="34"/>
        <v>3.4000000000000002E-3</v>
      </c>
      <c r="S74" s="194">
        <f t="shared" si="34"/>
        <v>0</v>
      </c>
    </row>
    <row r="75" spans="2:38" s="1" customFormat="1" ht="15.75" thickBot="1" x14ac:dyDescent="0.3">
      <c r="B75" s="42" t="s">
        <v>19</v>
      </c>
      <c r="C75" s="195">
        <f t="shared" ref="C75:M75" si="37">C65-C$7</f>
        <v>20.61731498195855</v>
      </c>
      <c r="D75" s="195">
        <f t="shared" si="37"/>
        <v>0</v>
      </c>
      <c r="E75" s="195">
        <f t="shared" si="37"/>
        <v>4.2841138691227556</v>
      </c>
      <c r="F75" s="195">
        <f t="shared" si="37"/>
        <v>3.4438933734885149</v>
      </c>
      <c r="G75" s="195">
        <f t="shared" si="37"/>
        <v>3.724109498581476</v>
      </c>
      <c r="H75" s="195">
        <f t="shared" si="37"/>
        <v>0.37167574992425345</v>
      </c>
      <c r="I75" s="195">
        <f t="shared" si="37"/>
        <v>3.163677248395552</v>
      </c>
      <c r="J75" s="195">
        <f t="shared" si="37"/>
        <v>4.0361103726897305</v>
      </c>
      <c r="K75" s="195">
        <f t="shared" si="37"/>
        <v>3.1703796237295241</v>
      </c>
      <c r="L75" s="195">
        <f t="shared" si="37"/>
        <v>3.0878742325187201</v>
      </c>
      <c r="M75" s="195">
        <f t="shared" si="37"/>
        <v>0.40281087493458251</v>
      </c>
      <c r="N75" s="195"/>
      <c r="O75" s="190">
        <f t="shared" si="34"/>
        <v>4.0200000000000012E-4</v>
      </c>
      <c r="P75" s="195">
        <f t="shared" si="34"/>
        <v>3.599999999999999E-3</v>
      </c>
      <c r="Q75" s="195">
        <f t="shared" si="34"/>
        <v>3.1200000000000012E-2</v>
      </c>
      <c r="R75" s="195">
        <f t="shared" si="34"/>
        <v>4.4000000000000029E-3</v>
      </c>
      <c r="S75" s="196">
        <f t="shared" si="34"/>
        <v>0</v>
      </c>
    </row>
    <row r="76" spans="2:38" s="1" customFormat="1" x14ac:dyDescent="0.25">
      <c r="B76" s="107" t="s">
        <v>46</v>
      </c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5"/>
      <c r="V76" s="33"/>
      <c r="W76" s="33"/>
      <c r="X76" s="33"/>
      <c r="Y76" s="34"/>
      <c r="Z76" s="33"/>
      <c r="AA76" s="34"/>
      <c r="AB76" s="34"/>
      <c r="AC76" s="34"/>
      <c r="AD76" s="34"/>
      <c r="AE76" s="34"/>
      <c r="AF76" s="33"/>
      <c r="AG76" s="10"/>
      <c r="AH76" s="10"/>
      <c r="AI76" s="10"/>
      <c r="AJ76" s="10"/>
      <c r="AK76" s="10"/>
      <c r="AL76" s="10"/>
    </row>
    <row r="77" spans="2:38" s="1" customFormat="1" x14ac:dyDescent="0.25">
      <c r="B77" s="44" t="s">
        <v>13</v>
      </c>
      <c r="C77" s="162">
        <f t="shared" ref="C77:M77" si="38">C67/C$7*100</f>
        <v>-8.0589713740457913</v>
      </c>
      <c r="D77" s="192">
        <f t="shared" si="38"/>
        <v>0</v>
      </c>
      <c r="E77" s="162">
        <f t="shared" si="38"/>
        <v>-9.6855789103690633</v>
      </c>
      <c r="F77" s="162">
        <f t="shared" si="38"/>
        <v>-12.20574214123004</v>
      </c>
      <c r="G77" s="162">
        <f t="shared" si="38"/>
        <v>-6.4522349514562913</v>
      </c>
      <c r="H77" s="162">
        <f t="shared" si="38"/>
        <v>-56.202637272727266</v>
      </c>
      <c r="I77" s="162">
        <f t="shared" si="38"/>
        <v>-17.292533905579393</v>
      </c>
      <c r="J77" s="162">
        <f t="shared" si="38"/>
        <v>-13.841253651266754</v>
      </c>
      <c r="K77" s="162">
        <f t="shared" si="38"/>
        <v>-21.663253658536572</v>
      </c>
      <c r="L77" s="162">
        <f t="shared" si="38"/>
        <v>-47.702184814065049</v>
      </c>
      <c r="M77" s="162">
        <f t="shared" si="38"/>
        <v>-49.287264210526303</v>
      </c>
      <c r="N77" s="162"/>
      <c r="O77" s="162">
        <f t="shared" ref="O77:S79" si="39">O67/O$7*100</f>
        <v>-12.060301507537694</v>
      </c>
      <c r="P77" s="162">
        <f t="shared" si="39"/>
        <v>-18.918918918918909</v>
      </c>
      <c r="Q77" s="162">
        <f t="shared" si="39"/>
        <v>-18.032786885245891</v>
      </c>
      <c r="R77" s="162">
        <f t="shared" si="39"/>
        <v>-16.666666666666657</v>
      </c>
      <c r="S77" s="192">
        <f t="shared" si="39"/>
        <v>0</v>
      </c>
      <c r="T77" s="2"/>
      <c r="U77" s="2"/>
      <c r="W77" s="74"/>
      <c r="AG77" s="2"/>
      <c r="AL77" s="73"/>
    </row>
    <row r="78" spans="2:38" s="1" customFormat="1" x14ac:dyDescent="0.25">
      <c r="B78" s="44" t="s">
        <v>14</v>
      </c>
      <c r="C78" s="162">
        <f t="shared" ref="C78:M78" si="40">C68/C$7*100</f>
        <v>-17.253074236641211</v>
      </c>
      <c r="D78" s="192">
        <f t="shared" si="40"/>
        <v>0</v>
      </c>
      <c r="E78" s="162">
        <f t="shared" si="40"/>
        <v>-20.974881546572941</v>
      </c>
      <c r="F78" s="162">
        <f t="shared" si="40"/>
        <v>-34.154306605922528</v>
      </c>
      <c r="G78" s="162">
        <f t="shared" si="40"/>
        <v>-29.839176213592218</v>
      </c>
      <c r="H78" s="162">
        <f t="shared" si="40"/>
        <v>-64.962109818181816</v>
      </c>
      <c r="I78" s="162">
        <f t="shared" si="40"/>
        <v>-37.969400429184546</v>
      </c>
      <c r="J78" s="162">
        <f t="shared" si="40"/>
        <v>-56.920626825633377</v>
      </c>
      <c r="K78" s="162">
        <f t="shared" si="40"/>
        <v>-47.775502439024379</v>
      </c>
      <c r="L78" s="162">
        <f t="shared" si="40"/>
        <v>-58.161747851252045</v>
      </c>
      <c r="M78" s="162">
        <f t="shared" si="40"/>
        <v>-59.429811368421035</v>
      </c>
      <c r="N78" s="162"/>
      <c r="O78" s="162">
        <f t="shared" si="39"/>
        <v>-4.522613065326647</v>
      </c>
      <c r="P78" s="162">
        <f t="shared" si="39"/>
        <v>-32.432432432432421</v>
      </c>
      <c r="Q78" s="162">
        <f t="shared" si="39"/>
        <v>-28.278688524590162</v>
      </c>
      <c r="R78" s="162">
        <f t="shared" si="39"/>
        <v>-27.083333333333314</v>
      </c>
      <c r="S78" s="192">
        <f t="shared" si="39"/>
        <v>0</v>
      </c>
      <c r="T78" s="2"/>
      <c r="U78" s="2"/>
      <c r="W78" s="74"/>
      <c r="AG78" s="2"/>
      <c r="AL78" s="73"/>
    </row>
    <row r="79" spans="2:38" s="1" customFormat="1" x14ac:dyDescent="0.25">
      <c r="B79" s="44" t="s">
        <v>15</v>
      </c>
      <c r="C79" s="162">
        <f t="shared" ref="C79:M79" si="41">C69/C$7*100</f>
        <v>-26.447177099236619</v>
      </c>
      <c r="D79" s="192">
        <f t="shared" si="41"/>
        <v>0</v>
      </c>
      <c r="E79" s="162">
        <f t="shared" si="41"/>
        <v>-32.264184182776802</v>
      </c>
      <c r="F79" s="162">
        <f t="shared" si="41"/>
        <v>-45.128588838268762</v>
      </c>
      <c r="G79" s="162">
        <f t="shared" si="41"/>
        <v>-41.532646844660171</v>
      </c>
      <c r="H79" s="162">
        <f t="shared" si="41"/>
        <v>-73.721582363636358</v>
      </c>
      <c r="I79" s="162">
        <f t="shared" si="41"/>
        <v>-48.30783369098711</v>
      </c>
      <c r="J79" s="162">
        <f t="shared" si="41"/>
        <v>-64.100522354694476</v>
      </c>
      <c r="K79" s="162">
        <f t="shared" si="41"/>
        <v>-60.831626829268281</v>
      </c>
      <c r="L79" s="162">
        <f t="shared" si="41"/>
        <v>-68.621310888439027</v>
      </c>
      <c r="M79" s="162">
        <f t="shared" si="41"/>
        <v>-69.572358526315796</v>
      </c>
      <c r="N79" s="162"/>
      <c r="O79" s="162">
        <f t="shared" si="39"/>
        <v>-12.060301507537694</v>
      </c>
      <c r="P79" s="162">
        <f t="shared" si="39"/>
        <v>-45.945945945945951</v>
      </c>
      <c r="Q79" s="162">
        <f t="shared" si="39"/>
        <v>-38.524590163934427</v>
      </c>
      <c r="R79" s="162">
        <f t="shared" si="39"/>
        <v>-37.499999999999993</v>
      </c>
      <c r="S79" s="192">
        <f t="shared" si="39"/>
        <v>0</v>
      </c>
      <c r="T79" s="2"/>
      <c r="U79" s="2"/>
      <c r="W79" s="74"/>
      <c r="AG79" s="2"/>
      <c r="AL79" s="73"/>
    </row>
    <row r="80" spans="2:38" s="1" customFormat="1" x14ac:dyDescent="0.25">
      <c r="B80" s="45"/>
      <c r="C80" s="162"/>
      <c r="D80" s="19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92"/>
      <c r="T80" s="2"/>
      <c r="U80" s="2"/>
      <c r="W80" s="74"/>
      <c r="AG80" s="2"/>
      <c r="AL80" s="73"/>
    </row>
    <row r="81" spans="1:52" x14ac:dyDescent="0.25">
      <c r="A81" s="1"/>
      <c r="B81" s="44"/>
      <c r="C81" s="162"/>
      <c r="D81" s="19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92"/>
      <c r="T81" s="2"/>
      <c r="U81" s="2"/>
      <c r="W81" s="74"/>
      <c r="AG81" s="2"/>
      <c r="AL81" s="73"/>
      <c r="AZ81" s="1"/>
    </row>
    <row r="82" spans="1:52" x14ac:dyDescent="0.25">
      <c r="A82" s="1"/>
      <c r="B82" s="44" t="s">
        <v>16</v>
      </c>
      <c r="C82" s="162">
        <f t="shared" ref="C82:M82" si="42">C72/C$7*100</f>
        <v>10.32923435114505</v>
      </c>
      <c r="D82" s="192">
        <f t="shared" si="42"/>
        <v>0</v>
      </c>
      <c r="E82" s="179">
        <f t="shared" si="42"/>
        <v>7.2483750439367558</v>
      </c>
      <c r="F82" s="162">
        <f t="shared" si="42"/>
        <v>9.7428223234624696</v>
      </c>
      <c r="G82" s="162">
        <f t="shared" si="42"/>
        <v>16.934706310679655</v>
      </c>
      <c r="H82" s="162">
        <f t="shared" si="42"/>
        <v>31.392088181818213</v>
      </c>
      <c r="I82" s="162">
        <f t="shared" si="42"/>
        <v>13.722765879828334</v>
      </c>
      <c r="J82" s="162">
        <f t="shared" si="42"/>
        <v>14.878328464977686</v>
      </c>
      <c r="K82" s="162">
        <f t="shared" si="42"/>
        <v>17.505119512195165</v>
      </c>
      <c r="L82" s="162">
        <f t="shared" si="42"/>
        <v>30.744537964837392</v>
      </c>
      <c r="M82" s="162">
        <f t="shared" si="42"/>
        <v>52.138207368421099</v>
      </c>
      <c r="N82" s="162"/>
      <c r="O82" s="162">
        <f t="shared" ref="O82:S85" si="43">O72/O$7*100</f>
        <v>25.628140703517609</v>
      </c>
      <c r="P82" s="162">
        <f t="shared" si="43"/>
        <v>8.1081081081081301</v>
      </c>
      <c r="Q82" s="162">
        <f t="shared" si="43"/>
        <v>22.950819672131146</v>
      </c>
      <c r="R82" s="162">
        <f t="shared" si="43"/>
        <v>14.583333333333337</v>
      </c>
      <c r="S82" s="192">
        <f t="shared" si="43"/>
        <v>0</v>
      </c>
      <c r="T82" s="2"/>
      <c r="U82" s="2"/>
      <c r="W82" s="74"/>
      <c r="AG82" s="2"/>
      <c r="AL82" s="73"/>
      <c r="AZ82" s="1"/>
    </row>
    <row r="83" spans="1:52" x14ac:dyDescent="0.25">
      <c r="A83" s="1"/>
      <c r="B83" s="44" t="s">
        <v>17</v>
      </c>
      <c r="C83" s="162">
        <f t="shared" ref="C83:M83" si="44">C73/C$7*100</f>
        <v>19.523337213740447</v>
      </c>
      <c r="D83" s="192">
        <f t="shared" si="44"/>
        <v>0</v>
      </c>
      <c r="E83" s="162">
        <f t="shared" si="44"/>
        <v>12.89302636203867</v>
      </c>
      <c r="F83" s="162">
        <f t="shared" si="44"/>
        <v>31.69138678815494</v>
      </c>
      <c r="G83" s="162">
        <f t="shared" si="44"/>
        <v>40.321647572815564</v>
      </c>
      <c r="H83" s="162">
        <f t="shared" si="44"/>
        <v>75.189450909090922</v>
      </c>
      <c r="I83" s="162">
        <f t="shared" si="44"/>
        <v>24.061199141630908</v>
      </c>
      <c r="J83" s="162">
        <f t="shared" si="44"/>
        <v>29.238119523099844</v>
      </c>
      <c r="K83" s="162">
        <f t="shared" si="44"/>
        <v>30.561243902439045</v>
      </c>
      <c r="L83" s="162">
        <f t="shared" si="44"/>
        <v>56.893445557804846</v>
      </c>
      <c r="M83" s="162">
        <f t="shared" si="44"/>
        <v>102.85094315789478</v>
      </c>
      <c r="N83" s="162"/>
      <c r="O83" s="162">
        <f t="shared" si="43"/>
        <v>50.753768844221078</v>
      </c>
      <c r="P83" s="162">
        <f t="shared" si="43"/>
        <v>21.621621621621607</v>
      </c>
      <c r="Q83" s="162">
        <f t="shared" si="43"/>
        <v>43.442622950819676</v>
      </c>
      <c r="R83" s="162">
        <f t="shared" si="43"/>
        <v>25.000000000000011</v>
      </c>
      <c r="S83" s="192">
        <f t="shared" si="43"/>
        <v>0</v>
      </c>
      <c r="T83" s="2"/>
      <c r="U83" s="2"/>
      <c r="W83" s="74"/>
      <c r="AG83" s="2"/>
      <c r="AL83" s="73"/>
      <c r="AZ83" s="1"/>
    </row>
    <row r="84" spans="1:52" x14ac:dyDescent="0.25">
      <c r="A84" s="1"/>
      <c r="B84" s="44" t="s">
        <v>18</v>
      </c>
      <c r="C84" s="162">
        <f t="shared" ref="C84:M84" si="45">C74/C$7*100</f>
        <v>28.717440076335865</v>
      </c>
      <c r="D84" s="192">
        <f t="shared" si="45"/>
        <v>0</v>
      </c>
      <c r="E84" s="162">
        <f t="shared" si="45"/>
        <v>18.5376776801406</v>
      </c>
      <c r="F84" s="162">
        <f t="shared" si="45"/>
        <v>53.639951252847432</v>
      </c>
      <c r="G84" s="162">
        <f t="shared" si="45"/>
        <v>63.708588834951485</v>
      </c>
      <c r="H84" s="162">
        <f t="shared" si="45"/>
        <v>118.98681363636372</v>
      </c>
      <c r="I84" s="162">
        <f t="shared" si="45"/>
        <v>44.738065665236057</v>
      </c>
      <c r="J84" s="162">
        <f t="shared" si="45"/>
        <v>43.597910581222074</v>
      </c>
      <c r="K84" s="162">
        <f t="shared" si="45"/>
        <v>56.673492682926849</v>
      </c>
      <c r="L84" s="162">
        <f t="shared" si="45"/>
        <v>109.19126074373983</v>
      </c>
      <c r="M84" s="162">
        <f t="shared" si="45"/>
        <v>153.56367894736852</v>
      </c>
      <c r="N84" s="162"/>
      <c r="O84" s="162">
        <f t="shared" si="43"/>
        <v>75.879396984924611</v>
      </c>
      <c r="P84" s="162">
        <f t="shared" si="43"/>
        <v>35.13513513513513</v>
      </c>
      <c r="Q84" s="162">
        <f t="shared" si="43"/>
        <v>53.688524590163922</v>
      </c>
      <c r="R84" s="162">
        <f t="shared" si="43"/>
        <v>35.416666666666671</v>
      </c>
      <c r="S84" s="192">
        <f t="shared" si="43"/>
        <v>0</v>
      </c>
      <c r="T84" s="2"/>
      <c r="U84" s="2"/>
      <c r="W84" s="74"/>
      <c r="AG84" s="2"/>
      <c r="AL84" s="73"/>
      <c r="AZ84" s="1"/>
    </row>
    <row r="85" spans="1:52" ht="15.75" thickBot="1" x14ac:dyDescent="0.3">
      <c r="A85" s="1"/>
      <c r="B85" s="42" t="s">
        <v>19</v>
      </c>
      <c r="C85" s="181">
        <f t="shared" ref="C85:M85" si="46">C75/C$7*100</f>
        <v>37.911542938931312</v>
      </c>
      <c r="D85" s="195">
        <f t="shared" si="46"/>
        <v>0</v>
      </c>
      <c r="E85" s="181">
        <f t="shared" si="46"/>
        <v>24.182328998242536</v>
      </c>
      <c r="F85" s="181">
        <f t="shared" si="46"/>
        <v>75.588515717539963</v>
      </c>
      <c r="G85" s="181">
        <f t="shared" si="46"/>
        <v>87.095530097087462</v>
      </c>
      <c r="H85" s="181">
        <f t="shared" si="46"/>
        <v>162.78417636363639</v>
      </c>
      <c r="I85" s="181">
        <f t="shared" si="46"/>
        <v>65.414932188841249</v>
      </c>
      <c r="J85" s="181">
        <f t="shared" si="46"/>
        <v>57.957701639344286</v>
      </c>
      <c r="K85" s="181">
        <f t="shared" si="46"/>
        <v>82.785741463414666</v>
      </c>
      <c r="L85" s="181">
        <f t="shared" si="46"/>
        <v>161.48907592967475</v>
      </c>
      <c r="M85" s="181">
        <f t="shared" si="46"/>
        <v>204.27641473684216</v>
      </c>
      <c r="N85" s="181"/>
      <c r="O85" s="181">
        <f t="shared" si="43"/>
        <v>101.00502512562817</v>
      </c>
      <c r="P85" s="181">
        <f t="shared" si="43"/>
        <v>48.648648648648631</v>
      </c>
      <c r="Q85" s="181">
        <f t="shared" si="43"/>
        <v>63.934426229508226</v>
      </c>
      <c r="R85" s="181">
        <f t="shared" si="43"/>
        <v>45.833333333333364</v>
      </c>
      <c r="S85" s="195">
        <f t="shared" si="43"/>
        <v>0</v>
      </c>
      <c r="T85" s="2"/>
      <c r="U85" s="2"/>
      <c r="W85" s="74"/>
      <c r="AG85" s="2"/>
      <c r="AL85" s="73"/>
      <c r="AZ85" s="1"/>
    </row>
    <row r="86" spans="1:52" x14ac:dyDescent="0.25">
      <c r="A86" s="1"/>
      <c r="B86" s="107" t="s">
        <v>45</v>
      </c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5"/>
      <c r="V86" s="33"/>
      <c r="W86" s="33"/>
      <c r="X86" s="33"/>
      <c r="Y86" s="34"/>
      <c r="Z86" s="33"/>
      <c r="AA86" s="34"/>
      <c r="AB86" s="34"/>
      <c r="AC86" s="34"/>
      <c r="AD86" s="34"/>
      <c r="AE86" s="34"/>
      <c r="AF86" s="33"/>
      <c r="AG86" s="10"/>
      <c r="AH86" s="10"/>
      <c r="AI86" s="10"/>
      <c r="AJ86" s="10"/>
      <c r="AK86" s="10"/>
      <c r="AL86" s="10"/>
      <c r="AZ86" s="1"/>
    </row>
    <row r="87" spans="1:52" x14ac:dyDescent="0.25">
      <c r="A87" s="1"/>
      <c r="B87" s="44" t="s">
        <v>13</v>
      </c>
      <c r="C87" s="162">
        <f t="shared" ref="C87:S87" si="47">C42/$D42</f>
        <v>1.0876537003608291</v>
      </c>
      <c r="D87" s="162">
        <f t="shared" si="47"/>
        <v>1</v>
      </c>
      <c r="E87" s="162">
        <f t="shared" si="47"/>
        <v>1.1072428831798278</v>
      </c>
      <c r="F87" s="162">
        <f t="shared" si="47"/>
        <v>1.1390266566278717</v>
      </c>
      <c r="G87" s="162">
        <f t="shared" si="47"/>
        <v>1.0689726253546314</v>
      </c>
      <c r="H87" s="162">
        <f t="shared" si="47"/>
        <v>2.2832425007574653</v>
      </c>
      <c r="I87" s="162">
        <f t="shared" si="47"/>
        <v>1.2090806879011124</v>
      </c>
      <c r="J87" s="162">
        <f t="shared" si="47"/>
        <v>1.1606482712183783</v>
      </c>
      <c r="K87" s="162">
        <f t="shared" si="47"/>
        <v>1.2765401254234918</v>
      </c>
      <c r="L87" s="162">
        <f t="shared" si="47"/>
        <v>1.9121257674812802</v>
      </c>
      <c r="M87" s="162">
        <f t="shared" si="47"/>
        <v>1.9718912506541746</v>
      </c>
      <c r="N87" s="162">
        <f t="shared" si="47"/>
        <v>0</v>
      </c>
      <c r="O87" s="162">
        <f t="shared" si="47"/>
        <v>1.1371428571428575</v>
      </c>
      <c r="P87" s="162">
        <f t="shared" si="47"/>
        <v>1.2333333333333334</v>
      </c>
      <c r="Q87" s="162">
        <f t="shared" si="47"/>
        <v>1.22</v>
      </c>
      <c r="R87" s="162">
        <f t="shared" si="47"/>
        <v>1.1999999999999997</v>
      </c>
      <c r="S87" s="162">
        <f t="shared" si="47"/>
        <v>1</v>
      </c>
      <c r="T87" s="2"/>
      <c r="U87" s="2"/>
      <c r="W87" s="74"/>
      <c r="AG87" s="2"/>
      <c r="AL87" s="73"/>
      <c r="AZ87" s="1"/>
    </row>
    <row r="88" spans="1:52" x14ac:dyDescent="0.25">
      <c r="A88" s="1"/>
      <c r="B88" s="44" t="s">
        <v>14</v>
      </c>
      <c r="C88" s="162">
        <f t="shared" ref="C88:S88" si="48">C43/$D43</f>
        <v>1.2085041115120321</v>
      </c>
      <c r="D88" s="162">
        <f t="shared" si="48"/>
        <v>1</v>
      </c>
      <c r="E88" s="162">
        <f t="shared" si="48"/>
        <v>1.2654204379198033</v>
      </c>
      <c r="F88" s="162">
        <f t="shared" si="48"/>
        <v>1.5187022088371622</v>
      </c>
      <c r="G88" s="162">
        <f t="shared" si="48"/>
        <v>1.4252968338061751</v>
      </c>
      <c r="H88" s="162">
        <f t="shared" si="48"/>
        <v>2.8540531259468311</v>
      </c>
      <c r="I88" s="162">
        <f t="shared" si="48"/>
        <v>1.61210758386815</v>
      </c>
      <c r="J88" s="162">
        <f t="shared" si="48"/>
        <v>2.3212965424367562</v>
      </c>
      <c r="K88" s="162">
        <f t="shared" si="48"/>
        <v>1.9148101881352382</v>
      </c>
      <c r="L88" s="162">
        <f t="shared" si="48"/>
        <v>2.3901572093516004</v>
      </c>
      <c r="M88" s="162">
        <f t="shared" si="48"/>
        <v>2.4648640633177177</v>
      </c>
      <c r="N88" s="162">
        <f t="shared" si="48"/>
        <v>0</v>
      </c>
      <c r="O88" s="162">
        <f t="shared" si="48"/>
        <v>1.0473684210526319</v>
      </c>
      <c r="P88" s="162">
        <f t="shared" si="48"/>
        <v>1.4800000000000002</v>
      </c>
      <c r="Q88" s="162">
        <f t="shared" si="48"/>
        <v>1.3942857142857144</v>
      </c>
      <c r="R88" s="162">
        <f t="shared" si="48"/>
        <v>1.371428571428571</v>
      </c>
      <c r="S88" s="162">
        <f t="shared" si="48"/>
        <v>0.99999999999999978</v>
      </c>
      <c r="T88" s="2"/>
      <c r="U88" s="2"/>
      <c r="W88" s="74"/>
      <c r="AG88" s="2"/>
      <c r="AL88" s="73"/>
      <c r="AZ88" s="1"/>
    </row>
    <row r="89" spans="1:52" x14ac:dyDescent="0.25">
      <c r="A89" s="1"/>
      <c r="B89" s="44" t="s">
        <v>15</v>
      </c>
      <c r="C89" s="162">
        <f t="shared" ref="C89:S89" si="49">C44/$D44</f>
        <v>1.359567125451036</v>
      </c>
      <c r="D89" s="162">
        <f t="shared" si="49"/>
        <v>1</v>
      </c>
      <c r="E89" s="162">
        <f t="shared" si="49"/>
        <v>1.4763238442397706</v>
      </c>
      <c r="F89" s="162">
        <f t="shared" si="49"/>
        <v>1.8224426506045943</v>
      </c>
      <c r="G89" s="162">
        <f t="shared" si="49"/>
        <v>1.71035620056741</v>
      </c>
      <c r="H89" s="162">
        <f t="shared" si="49"/>
        <v>3.8054041679291091</v>
      </c>
      <c r="I89" s="162">
        <f t="shared" si="49"/>
        <v>1.9345291006417797</v>
      </c>
      <c r="J89" s="162">
        <f t="shared" si="49"/>
        <v>2.7855558509241072</v>
      </c>
      <c r="K89" s="162">
        <f t="shared" si="49"/>
        <v>2.5530802508469841</v>
      </c>
      <c r="L89" s="162">
        <f t="shared" si="49"/>
        <v>3.1868762791354666</v>
      </c>
      <c r="M89" s="162">
        <f t="shared" si="49"/>
        <v>3.2864854177569574</v>
      </c>
      <c r="N89" s="162">
        <f t="shared" si="49"/>
        <v>0</v>
      </c>
      <c r="O89" s="162">
        <f t="shared" si="49"/>
        <v>1.1371428571428572</v>
      </c>
      <c r="P89" s="162">
        <f t="shared" si="49"/>
        <v>1.8500000000000003</v>
      </c>
      <c r="Q89" s="162">
        <f t="shared" si="49"/>
        <v>1.6266666666666669</v>
      </c>
      <c r="R89" s="162">
        <f t="shared" si="49"/>
        <v>1.5999999999999996</v>
      </c>
      <c r="S89" s="162">
        <f t="shared" si="49"/>
        <v>0.99999999999999978</v>
      </c>
      <c r="T89" s="2"/>
      <c r="U89" s="2"/>
      <c r="W89" s="74"/>
      <c r="AG89" s="2"/>
      <c r="AL89" s="73"/>
      <c r="AZ89" s="1"/>
    </row>
    <row r="90" spans="1:52" x14ac:dyDescent="0.25">
      <c r="A90" s="1"/>
      <c r="B90" s="45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2"/>
      <c r="U90" s="2"/>
      <c r="W90" s="74"/>
      <c r="AG90" s="2"/>
      <c r="AL90" s="73"/>
      <c r="AZ90" s="1"/>
    </row>
    <row r="91" spans="1:52" x14ac:dyDescent="0.25">
      <c r="A91" s="1"/>
      <c r="B91" s="44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2"/>
      <c r="U91" s="2"/>
      <c r="W91" s="74"/>
      <c r="AG91" s="2"/>
      <c r="AL91" s="73"/>
      <c r="AZ91" s="1"/>
    </row>
    <row r="92" spans="1:52" x14ac:dyDescent="0.25">
      <c r="A92" s="1"/>
      <c r="B92" s="44" t="s">
        <v>16</v>
      </c>
      <c r="C92" s="162">
        <f t="shared" ref="C92:S92" si="50">C47/$D47</f>
        <v>0.90637808363402406</v>
      </c>
      <c r="D92" s="162">
        <f t="shared" si="50"/>
        <v>1</v>
      </c>
      <c r="E92" s="162">
        <f t="shared" si="50"/>
        <v>0.93241505951985482</v>
      </c>
      <c r="F92" s="162">
        <f t="shared" si="50"/>
        <v>0.91122132530229727</v>
      </c>
      <c r="G92" s="162">
        <f t="shared" si="50"/>
        <v>0.855178100283705</v>
      </c>
      <c r="H92" s="162">
        <f t="shared" si="50"/>
        <v>0.76108083358582179</v>
      </c>
      <c r="I92" s="162">
        <f t="shared" si="50"/>
        <v>0.8793314093826271</v>
      </c>
      <c r="J92" s="162">
        <f t="shared" si="50"/>
        <v>0.87048620341378358</v>
      </c>
      <c r="K92" s="162">
        <f t="shared" si="50"/>
        <v>0.85102675028232788</v>
      </c>
      <c r="L92" s="162">
        <f t="shared" si="50"/>
        <v>0.76485030699251189</v>
      </c>
      <c r="M92" s="162">
        <f t="shared" si="50"/>
        <v>0.6572970835513916</v>
      </c>
      <c r="N92" s="162">
        <f t="shared" si="50"/>
        <v>0</v>
      </c>
      <c r="O92" s="162">
        <f t="shared" si="50"/>
        <v>0.79599999999999993</v>
      </c>
      <c r="P92" s="162">
        <f t="shared" si="50"/>
        <v>0.92499999999999993</v>
      </c>
      <c r="Q92" s="162">
        <f t="shared" si="50"/>
        <v>0.81333333333333335</v>
      </c>
      <c r="R92" s="162">
        <f t="shared" si="50"/>
        <v>0.87272727272727257</v>
      </c>
      <c r="S92" s="162">
        <f t="shared" si="50"/>
        <v>0.99999999999999978</v>
      </c>
      <c r="T92" s="2"/>
      <c r="U92" s="2"/>
      <c r="W92" s="74"/>
      <c r="AG92" s="2"/>
      <c r="AL92" s="73"/>
      <c r="AZ92" s="1"/>
    </row>
    <row r="93" spans="1:52" x14ac:dyDescent="0.25">
      <c r="A93" s="1"/>
      <c r="B93" s="44" t="s">
        <v>17</v>
      </c>
      <c r="C93" s="162">
        <f t="shared" ref="C93:S93" si="51">C48/$D48</f>
        <v>0.83665669258525321</v>
      </c>
      <c r="D93" s="162">
        <f t="shared" si="51"/>
        <v>1</v>
      </c>
      <c r="E93" s="162">
        <f t="shared" si="51"/>
        <v>0.88579430654386215</v>
      </c>
      <c r="F93" s="162">
        <f t="shared" si="51"/>
        <v>0.75935110441858111</v>
      </c>
      <c r="G93" s="162">
        <f t="shared" si="51"/>
        <v>0.71264841690308767</v>
      </c>
      <c r="H93" s="162">
        <f t="shared" si="51"/>
        <v>0.57081062518936632</v>
      </c>
      <c r="I93" s="162">
        <f t="shared" si="51"/>
        <v>0.806053791934075</v>
      </c>
      <c r="J93" s="162">
        <f t="shared" si="51"/>
        <v>0.77376551414558559</v>
      </c>
      <c r="K93" s="162">
        <f t="shared" si="51"/>
        <v>0.76592407525409523</v>
      </c>
      <c r="L93" s="162">
        <f t="shared" si="51"/>
        <v>0.63737525582709331</v>
      </c>
      <c r="M93" s="162">
        <f t="shared" si="51"/>
        <v>0.49297281266354365</v>
      </c>
      <c r="N93" s="162">
        <f t="shared" si="51"/>
        <v>0</v>
      </c>
      <c r="O93" s="162">
        <f t="shared" si="51"/>
        <v>0.66333333333333344</v>
      </c>
      <c r="P93" s="162">
        <f t="shared" si="51"/>
        <v>0.82222222222222252</v>
      </c>
      <c r="Q93" s="162">
        <f t="shared" si="51"/>
        <v>0.69714285714285718</v>
      </c>
      <c r="R93" s="162">
        <f t="shared" si="51"/>
        <v>0.79999999999999982</v>
      </c>
      <c r="S93" s="162">
        <f t="shared" si="51"/>
        <v>0.99999999999999989</v>
      </c>
      <c r="T93" s="2"/>
      <c r="U93" s="2"/>
      <c r="W93" s="74"/>
      <c r="AG93" s="2"/>
      <c r="AL93" s="73"/>
      <c r="AZ93" s="1"/>
    </row>
    <row r="94" spans="1:52" x14ac:dyDescent="0.25">
      <c r="A94" s="1"/>
      <c r="B94" s="44" t="s">
        <v>18</v>
      </c>
      <c r="C94" s="162">
        <f t="shared" ref="C94:S94" si="52">C49/$D49</f>
        <v>0.77689550025773502</v>
      </c>
      <c r="D94" s="162">
        <f t="shared" si="52"/>
        <v>1</v>
      </c>
      <c r="E94" s="162">
        <f t="shared" si="52"/>
        <v>0.84361362527986883</v>
      </c>
      <c r="F94" s="162">
        <f t="shared" si="52"/>
        <v>0.65087237521592667</v>
      </c>
      <c r="G94" s="162">
        <f t="shared" si="52"/>
        <v>0.6108415002026466</v>
      </c>
      <c r="H94" s="162">
        <f t="shared" si="52"/>
        <v>0.45664850015149305</v>
      </c>
      <c r="I94" s="162">
        <f t="shared" si="52"/>
        <v>0.69090325022920707</v>
      </c>
      <c r="J94" s="162">
        <f t="shared" si="52"/>
        <v>0.69638896273102691</v>
      </c>
      <c r="K94" s="162">
        <f t="shared" si="52"/>
        <v>0.63827006271174602</v>
      </c>
      <c r="L94" s="162">
        <f t="shared" si="52"/>
        <v>0.47803144187031987</v>
      </c>
      <c r="M94" s="162">
        <f t="shared" si="52"/>
        <v>0.39437825013083488</v>
      </c>
      <c r="N94" s="162">
        <f t="shared" si="52"/>
        <v>0</v>
      </c>
      <c r="O94" s="162">
        <f t="shared" si="52"/>
        <v>0.56857142857142862</v>
      </c>
      <c r="P94" s="162">
        <f t="shared" si="52"/>
        <v>0.7400000000000001</v>
      </c>
      <c r="Q94" s="162">
        <f t="shared" si="52"/>
        <v>0.65066666666666684</v>
      </c>
      <c r="R94" s="162">
        <f t="shared" si="52"/>
        <v>0.73846153846153839</v>
      </c>
      <c r="S94" s="162">
        <f t="shared" si="52"/>
        <v>1</v>
      </c>
      <c r="T94" s="2"/>
      <c r="U94" s="2"/>
      <c r="W94" s="74"/>
      <c r="AG94" s="2"/>
      <c r="AL94" s="73"/>
      <c r="AZ94" s="1"/>
    </row>
    <row r="95" spans="1:52" ht="15.75" thickBot="1" x14ac:dyDescent="0.3">
      <c r="A95" s="1"/>
      <c r="B95" s="42" t="s">
        <v>19</v>
      </c>
      <c r="C95" s="181">
        <f t="shared" ref="C95:S95" si="53">C50/$D50</f>
        <v>0.72510246690721936</v>
      </c>
      <c r="D95" s="181">
        <f t="shared" si="53"/>
        <v>1</v>
      </c>
      <c r="E95" s="181">
        <f t="shared" si="53"/>
        <v>0.80526755140351114</v>
      </c>
      <c r="F95" s="181">
        <f t="shared" si="53"/>
        <v>0.56951332831393586</v>
      </c>
      <c r="G95" s="181">
        <f t="shared" si="53"/>
        <v>0.53448631267731561</v>
      </c>
      <c r="H95" s="181">
        <f t="shared" si="53"/>
        <v>0.38054041679291095</v>
      </c>
      <c r="I95" s="181">
        <f t="shared" si="53"/>
        <v>0.60454034395055611</v>
      </c>
      <c r="J95" s="181">
        <f t="shared" si="53"/>
        <v>0.63308087521002454</v>
      </c>
      <c r="K95" s="181">
        <f t="shared" si="53"/>
        <v>0.54708862518149659</v>
      </c>
      <c r="L95" s="181">
        <f t="shared" si="53"/>
        <v>0.382425153496256</v>
      </c>
      <c r="M95" s="181">
        <f t="shared" si="53"/>
        <v>0.3286485417756958</v>
      </c>
      <c r="N95" s="181">
        <f t="shared" si="53"/>
        <v>0</v>
      </c>
      <c r="O95" s="181">
        <f t="shared" si="53"/>
        <v>0.49749999999999994</v>
      </c>
      <c r="P95" s="181">
        <f t="shared" si="53"/>
        <v>0.67272727272727284</v>
      </c>
      <c r="Q95" s="181">
        <f t="shared" si="53"/>
        <v>0.61</v>
      </c>
      <c r="R95" s="181">
        <f t="shared" si="53"/>
        <v>0.68571428571428561</v>
      </c>
      <c r="S95" s="181">
        <f t="shared" si="53"/>
        <v>0.99999999999999978</v>
      </c>
      <c r="T95" s="2"/>
      <c r="U95" s="2"/>
      <c r="W95" s="74"/>
      <c r="AG95" s="2"/>
      <c r="AL95" s="73"/>
      <c r="AZ95" s="1"/>
    </row>
    <row r="97" spans="2:20" s="1" customFormat="1" ht="15.75" thickBot="1" x14ac:dyDescent="0.3"/>
    <row r="98" spans="2:20" s="1" customFormat="1" x14ac:dyDescent="0.25">
      <c r="B98" s="51"/>
      <c r="C98" s="104" t="s">
        <v>44</v>
      </c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3"/>
      <c r="T98" s="56"/>
    </row>
    <row r="99" spans="2:20" s="1" customFormat="1" x14ac:dyDescent="0.25">
      <c r="B99" s="44" t="s">
        <v>12</v>
      </c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2"/>
      <c r="O99" s="101"/>
      <c r="P99" s="101"/>
      <c r="Q99" s="101"/>
      <c r="R99" s="101"/>
      <c r="S99" s="100"/>
      <c r="T99" s="56"/>
    </row>
    <row r="100" spans="2:20" s="1" customFormat="1" ht="18" x14ac:dyDescent="0.35">
      <c r="B100" s="45"/>
      <c r="C100" s="98" t="s">
        <v>24</v>
      </c>
      <c r="D100" s="98" t="s">
        <v>23</v>
      </c>
      <c r="E100" s="98" t="s">
        <v>26</v>
      </c>
      <c r="F100" s="99" t="s">
        <v>2</v>
      </c>
      <c r="G100" s="98" t="s">
        <v>22</v>
      </c>
      <c r="H100" s="99" t="s">
        <v>3</v>
      </c>
      <c r="I100" s="99" t="s">
        <v>4</v>
      </c>
      <c r="J100" s="99" t="s">
        <v>5</v>
      </c>
      <c r="K100" s="99" t="s">
        <v>35</v>
      </c>
      <c r="L100" s="99" t="s">
        <v>34</v>
      </c>
      <c r="M100" s="98" t="s">
        <v>25</v>
      </c>
      <c r="N100" s="10"/>
      <c r="O100" s="97" t="s">
        <v>6</v>
      </c>
      <c r="P100" s="97" t="s">
        <v>7</v>
      </c>
      <c r="Q100" s="97" t="s">
        <v>8</v>
      </c>
      <c r="R100" s="97" t="s">
        <v>9</v>
      </c>
      <c r="S100" s="97" t="s">
        <v>10</v>
      </c>
      <c r="T100" s="10"/>
    </row>
    <row r="101" spans="2:20" s="1" customFormat="1" x14ac:dyDescent="0.25">
      <c r="B101" s="36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184"/>
    </row>
    <row r="102" spans="2:20" s="1" customFormat="1" x14ac:dyDescent="0.25">
      <c r="B102" s="44" t="s">
        <v>13</v>
      </c>
      <c r="C102" s="162">
        <f t="shared" ref="C102:M102" si="54">$S42*C27/100</f>
        <v>50</v>
      </c>
      <c r="D102" s="192">
        <f t="shared" si="54"/>
        <v>1.0274591253408594</v>
      </c>
      <c r="E102" s="162">
        <f t="shared" si="54"/>
        <v>16</v>
      </c>
      <c r="F102" s="162">
        <f t="shared" si="54"/>
        <v>4</v>
      </c>
      <c r="G102" s="162">
        <f t="shared" si="54"/>
        <v>4</v>
      </c>
      <c r="H102" s="162">
        <f t="shared" si="54"/>
        <v>0.10000000000000002</v>
      </c>
      <c r="I102" s="162">
        <f t="shared" si="54"/>
        <v>4</v>
      </c>
      <c r="J102" s="162">
        <f t="shared" si="54"/>
        <v>6</v>
      </c>
      <c r="K102" s="162">
        <f t="shared" si="54"/>
        <v>3</v>
      </c>
      <c r="L102" s="162">
        <f t="shared" si="54"/>
        <v>1</v>
      </c>
      <c r="M102" s="162">
        <f t="shared" si="54"/>
        <v>0.10000000000000002</v>
      </c>
      <c r="N102" s="162"/>
      <c r="O102" s="168">
        <f t="shared" ref="O102:S104" si="55">$S42*O27/1000000</f>
        <v>3.5E-4</v>
      </c>
      <c r="P102" s="168">
        <f t="shared" si="55"/>
        <v>6.000000000000001E-3</v>
      </c>
      <c r="Q102" s="168">
        <f t="shared" si="55"/>
        <v>4.0000000000000008E-2</v>
      </c>
      <c r="R102" s="168">
        <f t="shared" si="55"/>
        <v>8.0000000000000002E-3</v>
      </c>
      <c r="S102" s="197">
        <f t="shared" si="55"/>
        <v>8.3027000027544179E-3</v>
      </c>
    </row>
    <row r="103" spans="2:20" s="1" customFormat="1" x14ac:dyDescent="0.25">
      <c r="B103" s="44" t="s">
        <v>14</v>
      </c>
      <c r="C103" s="162">
        <f t="shared" ref="C103:M103" si="56">$S43*C28/100</f>
        <v>44.999999999999993</v>
      </c>
      <c r="D103" s="192">
        <f t="shared" si="56"/>
        <v>1.0274591253408591</v>
      </c>
      <c r="E103" s="162">
        <f t="shared" si="56"/>
        <v>13.999999999999995</v>
      </c>
      <c r="F103" s="162">
        <f t="shared" si="56"/>
        <v>2.9999999999999996</v>
      </c>
      <c r="G103" s="162">
        <f t="shared" si="56"/>
        <v>2.9999999999999996</v>
      </c>
      <c r="H103" s="162">
        <f t="shared" si="56"/>
        <v>0.08</v>
      </c>
      <c r="I103" s="162">
        <f t="shared" si="56"/>
        <v>2.9999999999999996</v>
      </c>
      <c r="J103" s="162">
        <f t="shared" si="56"/>
        <v>2.9999999999999996</v>
      </c>
      <c r="K103" s="162">
        <f t="shared" si="56"/>
        <v>1.9999999999999998</v>
      </c>
      <c r="L103" s="162">
        <f t="shared" si="56"/>
        <v>0.79999999999999982</v>
      </c>
      <c r="M103" s="162">
        <f t="shared" si="56"/>
        <v>0.08</v>
      </c>
      <c r="N103" s="33"/>
      <c r="O103" s="168">
        <f t="shared" si="55"/>
        <v>3.7999999999999991E-4</v>
      </c>
      <c r="P103" s="168">
        <f t="shared" si="55"/>
        <v>5.0000000000000001E-3</v>
      </c>
      <c r="Q103" s="168">
        <f t="shared" si="55"/>
        <v>3.4999999999999989E-2</v>
      </c>
      <c r="R103" s="168">
        <f t="shared" si="55"/>
        <v>6.9999999999999993E-3</v>
      </c>
      <c r="S103" s="197">
        <f t="shared" si="55"/>
        <v>8.3027000027544179E-3</v>
      </c>
    </row>
    <row r="104" spans="2:20" s="1" customFormat="1" x14ac:dyDescent="0.25">
      <c r="B104" s="44" t="s">
        <v>15</v>
      </c>
      <c r="C104" s="162">
        <f t="shared" ref="C104:M104" si="57">$S44*C29/100</f>
        <v>39.999999999999993</v>
      </c>
      <c r="D104" s="192">
        <f t="shared" si="57"/>
        <v>1.0274591253408591</v>
      </c>
      <c r="E104" s="162">
        <f t="shared" si="57"/>
        <v>11.999999999999995</v>
      </c>
      <c r="F104" s="162">
        <f t="shared" si="57"/>
        <v>2.4999999999999996</v>
      </c>
      <c r="G104" s="162">
        <f t="shared" si="57"/>
        <v>2.4999999999999996</v>
      </c>
      <c r="H104" s="162">
        <f t="shared" si="57"/>
        <v>5.9999999999999991E-2</v>
      </c>
      <c r="I104" s="162">
        <f t="shared" si="57"/>
        <v>2.4999999999999996</v>
      </c>
      <c r="J104" s="162">
        <f t="shared" si="57"/>
        <v>2.4999999999999996</v>
      </c>
      <c r="K104" s="162">
        <f t="shared" si="57"/>
        <v>1.4999999999999993</v>
      </c>
      <c r="L104" s="162">
        <f t="shared" si="57"/>
        <v>0.59999999999999987</v>
      </c>
      <c r="M104" s="162">
        <f t="shared" si="57"/>
        <v>5.9999999999999991E-2</v>
      </c>
      <c r="N104" s="33"/>
      <c r="O104" s="168">
        <f t="shared" si="55"/>
        <v>3.4999999999999994E-4</v>
      </c>
      <c r="P104" s="168">
        <f t="shared" si="55"/>
        <v>3.9999999999999992E-3</v>
      </c>
      <c r="Q104" s="168">
        <f t="shared" si="55"/>
        <v>2.9999999999999992E-2</v>
      </c>
      <c r="R104" s="168">
        <f t="shared" si="55"/>
        <v>5.9999999999999984E-3</v>
      </c>
      <c r="S104" s="197">
        <f t="shared" si="55"/>
        <v>8.3027000027544179E-3</v>
      </c>
    </row>
    <row r="105" spans="2:20" s="1" customFormat="1" x14ac:dyDescent="0.25">
      <c r="B105" s="45"/>
      <c r="C105" s="33"/>
      <c r="D105" s="192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197"/>
    </row>
    <row r="106" spans="2:20" s="1" customFormat="1" x14ac:dyDescent="0.25">
      <c r="B106" s="44"/>
      <c r="C106" s="33"/>
      <c r="D106" s="192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197"/>
    </row>
    <row r="107" spans="2:20" s="1" customFormat="1" x14ac:dyDescent="0.25">
      <c r="B107" s="44" t="s">
        <v>16</v>
      </c>
      <c r="C107" s="162">
        <f t="shared" ref="C107:M107" si="58">$S47*C32/100</f>
        <v>59.999999999999993</v>
      </c>
      <c r="D107" s="192">
        <f t="shared" si="58"/>
        <v>1.0274591253408594</v>
      </c>
      <c r="E107" s="162">
        <f t="shared" si="58"/>
        <v>18.999999999999996</v>
      </c>
      <c r="F107" s="162">
        <f t="shared" si="58"/>
        <v>4.9999999999999991</v>
      </c>
      <c r="G107" s="162">
        <f t="shared" si="58"/>
        <v>4.9999999999999991</v>
      </c>
      <c r="H107" s="162">
        <f t="shared" si="58"/>
        <v>0.3</v>
      </c>
      <c r="I107" s="162">
        <f t="shared" si="58"/>
        <v>5.4999999999999991</v>
      </c>
      <c r="J107" s="162">
        <f t="shared" si="58"/>
        <v>8</v>
      </c>
      <c r="K107" s="162">
        <f t="shared" si="58"/>
        <v>4.4999999999999991</v>
      </c>
      <c r="L107" s="162">
        <f t="shared" si="58"/>
        <v>2.4999999999999996</v>
      </c>
      <c r="M107" s="162">
        <f t="shared" si="58"/>
        <v>0.3</v>
      </c>
      <c r="N107" s="33"/>
      <c r="O107" s="168">
        <f t="shared" ref="O107:S110" si="59">$S47*O32/1000000</f>
        <v>4.999999999999999E-4</v>
      </c>
      <c r="P107" s="168">
        <f t="shared" si="59"/>
        <v>7.9999999999999984E-3</v>
      </c>
      <c r="Q107" s="168">
        <f t="shared" si="59"/>
        <v>5.9999999999999991E-2</v>
      </c>
      <c r="R107" s="168">
        <f t="shared" si="59"/>
        <v>1.0999999999999998E-2</v>
      </c>
      <c r="S107" s="197">
        <f t="shared" si="59"/>
        <v>8.3027000027544196E-3</v>
      </c>
    </row>
    <row r="108" spans="2:20" s="1" customFormat="1" x14ac:dyDescent="0.25">
      <c r="B108" s="44" t="s">
        <v>17</v>
      </c>
      <c r="C108" s="162">
        <f t="shared" ref="C108:M108" si="60">$S48*C33/100</f>
        <v>64.999999999999986</v>
      </c>
      <c r="D108" s="192">
        <f t="shared" si="60"/>
        <v>1.0274591253408591</v>
      </c>
      <c r="E108" s="162">
        <f t="shared" si="60"/>
        <v>19.999999999999996</v>
      </c>
      <c r="F108" s="162">
        <f t="shared" si="60"/>
        <v>5.9999999999999991</v>
      </c>
      <c r="G108" s="162">
        <f t="shared" si="60"/>
        <v>5.9999999999999991</v>
      </c>
      <c r="H108" s="162">
        <f t="shared" si="60"/>
        <v>0.39999999999999991</v>
      </c>
      <c r="I108" s="162">
        <f t="shared" si="60"/>
        <v>5.9999999999999991</v>
      </c>
      <c r="J108" s="162">
        <f t="shared" si="60"/>
        <v>8.9999999999999982</v>
      </c>
      <c r="K108" s="162">
        <f t="shared" si="60"/>
        <v>4.9999999999999991</v>
      </c>
      <c r="L108" s="162">
        <f t="shared" si="60"/>
        <v>2.9999999999999996</v>
      </c>
      <c r="M108" s="162">
        <f t="shared" si="60"/>
        <v>0.39999999999999991</v>
      </c>
      <c r="N108" s="33"/>
      <c r="O108" s="168">
        <f t="shared" si="59"/>
        <v>5.9999999999999984E-4</v>
      </c>
      <c r="P108" s="168">
        <f t="shared" si="59"/>
        <v>8.9999999999999976E-3</v>
      </c>
      <c r="Q108" s="168">
        <f t="shared" si="59"/>
        <v>7.0000000000000007E-2</v>
      </c>
      <c r="R108" s="168">
        <f t="shared" si="59"/>
        <v>1.1999999999999999E-2</v>
      </c>
      <c r="S108" s="197">
        <f t="shared" si="59"/>
        <v>8.3027000027544196E-3</v>
      </c>
    </row>
    <row r="109" spans="2:20" s="1" customFormat="1" x14ac:dyDescent="0.25">
      <c r="B109" s="44" t="s">
        <v>18</v>
      </c>
      <c r="C109" s="162">
        <f t="shared" ref="C109:M109" si="61">$S49*C34/100</f>
        <v>69.999999999999986</v>
      </c>
      <c r="D109" s="192">
        <f t="shared" si="61"/>
        <v>1.0274591253408594</v>
      </c>
      <c r="E109" s="162">
        <f t="shared" si="61"/>
        <v>21</v>
      </c>
      <c r="F109" s="162">
        <f t="shared" si="61"/>
        <v>7</v>
      </c>
      <c r="G109" s="162">
        <f t="shared" si="61"/>
        <v>7</v>
      </c>
      <c r="H109" s="162">
        <f t="shared" si="61"/>
        <v>0.50000000000000011</v>
      </c>
      <c r="I109" s="162">
        <f t="shared" si="61"/>
        <v>7</v>
      </c>
      <c r="J109" s="162">
        <f t="shared" si="61"/>
        <v>10</v>
      </c>
      <c r="K109" s="162">
        <f t="shared" si="61"/>
        <v>6</v>
      </c>
      <c r="L109" s="162">
        <f t="shared" si="61"/>
        <v>4.0000000000000009</v>
      </c>
      <c r="M109" s="162">
        <f t="shared" si="61"/>
        <v>0.50000000000000011</v>
      </c>
      <c r="N109" s="33"/>
      <c r="O109" s="168">
        <f t="shared" si="59"/>
        <v>6.9999999999999999E-4</v>
      </c>
      <c r="P109" s="168">
        <f t="shared" si="59"/>
        <v>0.01</v>
      </c>
      <c r="Q109" s="168">
        <f t="shared" si="59"/>
        <v>7.4999999999999997E-2</v>
      </c>
      <c r="R109" s="168">
        <f t="shared" si="59"/>
        <v>1.2999999999999999E-2</v>
      </c>
      <c r="S109" s="197">
        <f t="shared" si="59"/>
        <v>8.3027000027544196E-3</v>
      </c>
    </row>
    <row r="110" spans="2:20" s="1" customFormat="1" ht="15.75" thickBot="1" x14ac:dyDescent="0.3">
      <c r="B110" s="42" t="s">
        <v>19</v>
      </c>
      <c r="C110" s="181">
        <f t="shared" ref="C110:M110" si="62">$S50*C35/100</f>
        <v>74.999999999999986</v>
      </c>
      <c r="D110" s="195">
        <f t="shared" si="62"/>
        <v>1.0274591253408591</v>
      </c>
      <c r="E110" s="181">
        <f t="shared" si="62"/>
        <v>21.999999999999996</v>
      </c>
      <c r="F110" s="181">
        <f t="shared" si="62"/>
        <v>7.9999999999999991</v>
      </c>
      <c r="G110" s="181">
        <f t="shared" si="62"/>
        <v>7.9999999999999991</v>
      </c>
      <c r="H110" s="181">
        <f t="shared" si="62"/>
        <v>0.59999999999999987</v>
      </c>
      <c r="I110" s="181">
        <f t="shared" si="62"/>
        <v>7.9999999999999991</v>
      </c>
      <c r="J110" s="181">
        <f t="shared" si="62"/>
        <v>10.999999999999998</v>
      </c>
      <c r="K110" s="181">
        <f t="shared" si="62"/>
        <v>6.9999999999999973</v>
      </c>
      <c r="L110" s="181">
        <f t="shared" si="62"/>
        <v>4.9999999999999991</v>
      </c>
      <c r="M110" s="181">
        <f t="shared" si="62"/>
        <v>0.59999999999999987</v>
      </c>
      <c r="N110" s="54"/>
      <c r="O110" s="190">
        <f t="shared" si="59"/>
        <v>7.9999999999999993E-4</v>
      </c>
      <c r="P110" s="190">
        <f t="shared" si="59"/>
        <v>1.0999999999999998E-2</v>
      </c>
      <c r="Q110" s="190">
        <f t="shared" si="59"/>
        <v>0.08</v>
      </c>
      <c r="R110" s="190">
        <f t="shared" si="59"/>
        <v>1.3999999999999999E-2</v>
      </c>
      <c r="S110" s="198">
        <f t="shared" si="59"/>
        <v>8.3027000027544179E-3</v>
      </c>
    </row>
    <row r="111" spans="2:20" s="1" customFormat="1" x14ac:dyDescent="0.25">
      <c r="B111" s="93" t="s">
        <v>43</v>
      </c>
      <c r="C111" s="95"/>
      <c r="D111" s="96"/>
      <c r="E111" s="95"/>
      <c r="F111" s="95"/>
      <c r="G111" s="95"/>
      <c r="H111" s="95"/>
      <c r="I111" s="95"/>
      <c r="J111" s="95"/>
      <c r="K111" s="95"/>
      <c r="L111" s="95"/>
      <c r="M111" s="95"/>
      <c r="N111" s="91"/>
      <c r="O111" s="91"/>
      <c r="P111" s="91"/>
      <c r="Q111" s="91"/>
      <c r="R111" s="91"/>
      <c r="S111" s="94"/>
    </row>
    <row r="112" spans="2:20" s="1" customFormat="1" x14ac:dyDescent="0.25">
      <c r="B112" s="44" t="s">
        <v>13</v>
      </c>
      <c r="C112" s="192">
        <f t="shared" ref="C112:M112" si="63">C102-C$7</f>
        <v>-4.3826850180414496</v>
      </c>
      <c r="D112" s="162">
        <f t="shared" si="63"/>
        <v>0</v>
      </c>
      <c r="E112" s="192">
        <f t="shared" si="63"/>
        <v>-1.7158861308772444</v>
      </c>
      <c r="F112" s="192">
        <f t="shared" si="63"/>
        <v>-0.5561066265114869</v>
      </c>
      <c r="G112" s="192">
        <f t="shared" si="63"/>
        <v>-0.27589050141852578</v>
      </c>
      <c r="H112" s="192">
        <f t="shared" si="63"/>
        <v>-0.12832425007574655</v>
      </c>
      <c r="I112" s="192">
        <f t="shared" si="63"/>
        <v>-0.8363227516044498</v>
      </c>
      <c r="J112" s="192">
        <f t="shared" si="63"/>
        <v>-0.9638896273102695</v>
      </c>
      <c r="K112" s="192">
        <f t="shared" si="63"/>
        <v>-0.82962037627047591</v>
      </c>
      <c r="L112" s="192">
        <f t="shared" si="63"/>
        <v>-0.91212576748127994</v>
      </c>
      <c r="M112" s="192">
        <f t="shared" si="63"/>
        <v>-9.718912506541745E-2</v>
      </c>
      <c r="N112" s="192"/>
      <c r="O112" s="193">
        <f t="shared" ref="O112:S114" si="64">O102-O$7</f>
        <v>-4.8000000000000028E-5</v>
      </c>
      <c r="P112" s="192">
        <f t="shared" si="64"/>
        <v>-1.3999999999999993E-3</v>
      </c>
      <c r="Q112" s="192">
        <f t="shared" si="64"/>
        <v>-8.7999999999999953E-3</v>
      </c>
      <c r="R112" s="192">
        <f t="shared" si="64"/>
        <v>-1.599999999999999E-3</v>
      </c>
      <c r="S112" s="199">
        <f t="shared" si="64"/>
        <v>0</v>
      </c>
    </row>
    <row r="113" spans="2:38" s="1" customFormat="1" x14ac:dyDescent="0.25">
      <c r="B113" s="44" t="s">
        <v>14</v>
      </c>
      <c r="C113" s="192">
        <f t="shared" ref="C113:M113" si="65">C103-C$7</f>
        <v>-9.3826850180414567</v>
      </c>
      <c r="D113" s="162">
        <f t="shared" si="65"/>
        <v>0</v>
      </c>
      <c r="E113" s="192">
        <f t="shared" si="65"/>
        <v>-3.7158861308772497</v>
      </c>
      <c r="F113" s="192">
        <f t="shared" si="65"/>
        <v>-1.5561066265114873</v>
      </c>
      <c r="G113" s="192">
        <f t="shared" si="65"/>
        <v>-1.2758905014185262</v>
      </c>
      <c r="H113" s="192">
        <f t="shared" si="65"/>
        <v>-0.14832425007574657</v>
      </c>
      <c r="I113" s="192">
        <f t="shared" si="65"/>
        <v>-1.8363227516044502</v>
      </c>
      <c r="J113" s="192">
        <f t="shared" si="65"/>
        <v>-3.9638896273102699</v>
      </c>
      <c r="K113" s="192">
        <f t="shared" si="65"/>
        <v>-1.8296203762704761</v>
      </c>
      <c r="L113" s="192">
        <f t="shared" si="65"/>
        <v>-1.1121257674812801</v>
      </c>
      <c r="M113" s="192">
        <f t="shared" si="65"/>
        <v>-0.11718912506541747</v>
      </c>
      <c r="N113" s="192"/>
      <c r="O113" s="192">
        <f t="shared" si="64"/>
        <v>-1.8000000000000112E-5</v>
      </c>
      <c r="P113" s="192">
        <f t="shared" si="64"/>
        <v>-2.4000000000000002E-3</v>
      </c>
      <c r="Q113" s="192">
        <f t="shared" si="64"/>
        <v>-1.3800000000000014E-2</v>
      </c>
      <c r="R113" s="192">
        <f t="shared" si="64"/>
        <v>-2.5999999999999999E-3</v>
      </c>
      <c r="S113" s="199">
        <f t="shared" si="64"/>
        <v>0</v>
      </c>
    </row>
    <row r="114" spans="2:38" s="1" customFormat="1" x14ac:dyDescent="0.25">
      <c r="B114" s="44" t="s">
        <v>15</v>
      </c>
      <c r="C114" s="192">
        <f t="shared" ref="C114:M114" si="66">C104-C$7</f>
        <v>-14.382685018041457</v>
      </c>
      <c r="D114" s="162">
        <f t="shared" si="66"/>
        <v>0</v>
      </c>
      <c r="E114" s="192">
        <f t="shared" si="66"/>
        <v>-5.7158861308772497</v>
      </c>
      <c r="F114" s="192">
        <f t="shared" si="66"/>
        <v>-2.0561066265114873</v>
      </c>
      <c r="G114" s="192">
        <f t="shared" si="66"/>
        <v>-1.7758905014185262</v>
      </c>
      <c r="H114" s="192">
        <f t="shared" si="66"/>
        <v>-0.16832425007574656</v>
      </c>
      <c r="I114" s="192">
        <f t="shared" si="66"/>
        <v>-2.3363227516044502</v>
      </c>
      <c r="J114" s="192">
        <f t="shared" si="66"/>
        <v>-4.4638896273102695</v>
      </c>
      <c r="K114" s="192">
        <f t="shared" si="66"/>
        <v>-2.3296203762704764</v>
      </c>
      <c r="L114" s="192">
        <f t="shared" si="66"/>
        <v>-1.3121257674812801</v>
      </c>
      <c r="M114" s="192">
        <f t="shared" si="66"/>
        <v>-0.13718912506541747</v>
      </c>
      <c r="N114" s="192"/>
      <c r="O114" s="192">
        <f t="shared" si="64"/>
        <v>-4.8000000000000083E-5</v>
      </c>
      <c r="P114" s="192">
        <f t="shared" si="64"/>
        <v>-3.4000000000000011E-3</v>
      </c>
      <c r="Q114" s="192">
        <f t="shared" si="64"/>
        <v>-1.8800000000000011E-2</v>
      </c>
      <c r="R114" s="192">
        <f t="shared" si="64"/>
        <v>-3.6000000000000008E-3</v>
      </c>
      <c r="S114" s="199">
        <f t="shared" si="64"/>
        <v>0</v>
      </c>
    </row>
    <row r="115" spans="2:38" s="1" customFormat="1" x14ac:dyDescent="0.25">
      <c r="B115" s="45"/>
      <c r="C115" s="192"/>
      <c r="D115" s="162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  <c r="R115" s="192"/>
      <c r="S115" s="199"/>
    </row>
    <row r="116" spans="2:38" s="1" customFormat="1" x14ac:dyDescent="0.25">
      <c r="B116" s="44"/>
      <c r="C116" s="192"/>
      <c r="D116" s="16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  <c r="R116" s="192"/>
      <c r="S116" s="199"/>
    </row>
    <row r="117" spans="2:38" s="1" customFormat="1" x14ac:dyDescent="0.25">
      <c r="B117" s="44" t="s">
        <v>16</v>
      </c>
      <c r="C117" s="192">
        <f t="shared" ref="C117:M117" si="67">C107-C$7</f>
        <v>5.6173149819585433</v>
      </c>
      <c r="D117" s="162">
        <f t="shared" si="67"/>
        <v>0</v>
      </c>
      <c r="E117" s="192">
        <f t="shared" si="67"/>
        <v>1.284113869122752</v>
      </c>
      <c r="F117" s="192">
        <f t="shared" si="67"/>
        <v>0.44389337348851221</v>
      </c>
      <c r="G117" s="192">
        <f t="shared" si="67"/>
        <v>0.72410949858147333</v>
      </c>
      <c r="H117" s="192">
        <f t="shared" si="67"/>
        <v>7.1675749924253435E-2</v>
      </c>
      <c r="I117" s="192">
        <f t="shared" si="67"/>
        <v>0.66367724839554931</v>
      </c>
      <c r="J117" s="192">
        <f t="shared" si="67"/>
        <v>1.0361103726897305</v>
      </c>
      <c r="K117" s="192">
        <f t="shared" si="67"/>
        <v>0.6703796237295232</v>
      </c>
      <c r="L117" s="192">
        <f t="shared" si="67"/>
        <v>0.58787423251871962</v>
      </c>
      <c r="M117" s="192">
        <f t="shared" si="67"/>
        <v>0.10281087493458252</v>
      </c>
      <c r="N117" s="192"/>
      <c r="O117" s="192">
        <f t="shared" ref="O117:S120" si="68">O107-O$7</f>
        <v>1.0199999999999988E-4</v>
      </c>
      <c r="P117" s="192">
        <f t="shared" si="68"/>
        <v>5.999999999999981E-4</v>
      </c>
      <c r="Q117" s="192">
        <f t="shared" si="68"/>
        <v>1.1199999999999988E-2</v>
      </c>
      <c r="R117" s="192">
        <f t="shared" si="68"/>
        <v>1.3999999999999985E-3</v>
      </c>
      <c r="S117" s="199">
        <f t="shared" si="68"/>
        <v>0</v>
      </c>
    </row>
    <row r="118" spans="2:38" s="1" customFormat="1" x14ac:dyDescent="0.25">
      <c r="B118" s="44" t="s">
        <v>17</v>
      </c>
      <c r="C118" s="192">
        <f t="shared" ref="C118:M118" si="69">C108-C$7</f>
        <v>10.617314981958536</v>
      </c>
      <c r="D118" s="162">
        <f t="shared" si="69"/>
        <v>0</v>
      </c>
      <c r="E118" s="192">
        <f t="shared" si="69"/>
        <v>2.284113869122752</v>
      </c>
      <c r="F118" s="192">
        <f t="shared" si="69"/>
        <v>1.4438933734885122</v>
      </c>
      <c r="G118" s="192">
        <f t="shared" si="69"/>
        <v>1.7241094985814733</v>
      </c>
      <c r="H118" s="192">
        <f t="shared" si="69"/>
        <v>0.17167574992425336</v>
      </c>
      <c r="I118" s="192">
        <f t="shared" si="69"/>
        <v>1.1636772483955493</v>
      </c>
      <c r="J118" s="192">
        <f t="shared" si="69"/>
        <v>2.0361103726897287</v>
      </c>
      <c r="K118" s="192">
        <f t="shared" si="69"/>
        <v>1.1703796237295232</v>
      </c>
      <c r="L118" s="192">
        <f t="shared" si="69"/>
        <v>1.0878742325187196</v>
      </c>
      <c r="M118" s="192">
        <f t="shared" si="69"/>
        <v>0.20281087493458244</v>
      </c>
      <c r="N118" s="192"/>
      <c r="O118" s="192">
        <f t="shared" si="68"/>
        <v>2.0199999999999981E-4</v>
      </c>
      <c r="P118" s="192">
        <f t="shared" si="68"/>
        <v>1.5999999999999973E-3</v>
      </c>
      <c r="Q118" s="192">
        <f t="shared" si="68"/>
        <v>2.1200000000000004E-2</v>
      </c>
      <c r="R118" s="192">
        <f t="shared" si="68"/>
        <v>2.3999999999999994E-3</v>
      </c>
      <c r="S118" s="199">
        <f t="shared" si="68"/>
        <v>0</v>
      </c>
    </row>
    <row r="119" spans="2:38" s="1" customFormat="1" x14ac:dyDescent="0.25">
      <c r="B119" s="44" t="s">
        <v>18</v>
      </c>
      <c r="C119" s="192">
        <f t="shared" ref="C119:M119" si="70">C109-C$7</f>
        <v>15.617314981958536</v>
      </c>
      <c r="D119" s="162">
        <f t="shared" si="70"/>
        <v>0</v>
      </c>
      <c r="E119" s="192">
        <f t="shared" si="70"/>
        <v>3.2841138691227556</v>
      </c>
      <c r="F119" s="192">
        <f t="shared" si="70"/>
        <v>2.4438933734885131</v>
      </c>
      <c r="G119" s="192">
        <f t="shared" si="70"/>
        <v>2.7241094985814742</v>
      </c>
      <c r="H119" s="192">
        <f t="shared" si="70"/>
        <v>0.27167574992425358</v>
      </c>
      <c r="I119" s="192">
        <f t="shared" si="70"/>
        <v>2.1636772483955502</v>
      </c>
      <c r="J119" s="192">
        <f t="shared" si="70"/>
        <v>3.0361103726897305</v>
      </c>
      <c r="K119" s="192">
        <f t="shared" si="70"/>
        <v>2.1703796237295241</v>
      </c>
      <c r="L119" s="192">
        <f t="shared" si="70"/>
        <v>2.087874232518721</v>
      </c>
      <c r="M119" s="192">
        <f t="shared" si="70"/>
        <v>0.30281087493458264</v>
      </c>
      <c r="N119" s="192"/>
      <c r="O119" s="192">
        <f t="shared" si="68"/>
        <v>3.0199999999999997E-4</v>
      </c>
      <c r="P119" s="192">
        <f t="shared" si="68"/>
        <v>2.5999999999999999E-3</v>
      </c>
      <c r="Q119" s="192">
        <f t="shared" si="68"/>
        <v>2.6199999999999994E-2</v>
      </c>
      <c r="R119" s="192">
        <f t="shared" si="68"/>
        <v>3.4000000000000002E-3</v>
      </c>
      <c r="S119" s="199">
        <f t="shared" si="68"/>
        <v>0</v>
      </c>
    </row>
    <row r="120" spans="2:38" s="1" customFormat="1" ht="15.75" thickBot="1" x14ac:dyDescent="0.3">
      <c r="B120" s="42" t="s">
        <v>19</v>
      </c>
      <c r="C120" s="195">
        <f t="shared" ref="C120:M120" si="71">C110-C$7</f>
        <v>20.617314981958536</v>
      </c>
      <c r="D120" s="181">
        <f t="shared" si="71"/>
        <v>0</v>
      </c>
      <c r="E120" s="195">
        <f t="shared" si="71"/>
        <v>4.284113869122752</v>
      </c>
      <c r="F120" s="195">
        <f t="shared" si="71"/>
        <v>3.4438933734885122</v>
      </c>
      <c r="G120" s="195">
        <f t="shared" si="71"/>
        <v>3.7241094985814733</v>
      </c>
      <c r="H120" s="195">
        <f t="shared" si="71"/>
        <v>0.37167574992425334</v>
      </c>
      <c r="I120" s="195">
        <f t="shared" si="71"/>
        <v>3.1636772483955493</v>
      </c>
      <c r="J120" s="195">
        <f t="shared" si="71"/>
        <v>4.0361103726897287</v>
      </c>
      <c r="K120" s="195">
        <f t="shared" si="71"/>
        <v>3.1703796237295214</v>
      </c>
      <c r="L120" s="195">
        <f t="shared" si="71"/>
        <v>3.0878742325187192</v>
      </c>
      <c r="M120" s="195">
        <f t="shared" si="71"/>
        <v>0.4028108749345824</v>
      </c>
      <c r="N120" s="195"/>
      <c r="O120" s="195">
        <f t="shared" si="68"/>
        <v>4.0199999999999991E-4</v>
      </c>
      <c r="P120" s="195">
        <f t="shared" si="68"/>
        <v>3.5999999999999973E-3</v>
      </c>
      <c r="Q120" s="195">
        <f t="shared" si="68"/>
        <v>3.1199999999999999E-2</v>
      </c>
      <c r="R120" s="195">
        <f t="shared" si="68"/>
        <v>4.3999999999999994E-3</v>
      </c>
      <c r="S120" s="200">
        <f t="shared" si="68"/>
        <v>0</v>
      </c>
    </row>
    <row r="121" spans="2:38" s="1" customFormat="1" x14ac:dyDescent="0.25">
      <c r="B121" s="93" t="s">
        <v>42</v>
      </c>
      <c r="C121" s="91"/>
      <c r="D121" s="92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0"/>
      <c r="T121" s="2"/>
      <c r="U121" s="2"/>
      <c r="W121" s="74"/>
      <c r="AG121" s="2"/>
      <c r="AL121" s="73"/>
    </row>
    <row r="122" spans="2:38" s="1" customFormat="1" x14ac:dyDescent="0.25">
      <c r="B122" s="44" t="s">
        <v>13</v>
      </c>
      <c r="C122" s="162">
        <f t="shared" ref="C122:M122" si="72">C112/C$7*100</f>
        <v>-8.0589713740457913</v>
      </c>
      <c r="D122" s="162">
        <f t="shared" si="72"/>
        <v>0</v>
      </c>
      <c r="E122" s="162">
        <f t="shared" si="72"/>
        <v>-9.6855789103690633</v>
      </c>
      <c r="F122" s="162">
        <f t="shared" si="72"/>
        <v>-12.20574214123004</v>
      </c>
      <c r="G122" s="162">
        <f t="shared" si="72"/>
        <v>-6.4522349514562913</v>
      </c>
      <c r="H122" s="162">
        <f t="shared" si="72"/>
        <v>-56.202637272727266</v>
      </c>
      <c r="I122" s="162">
        <f t="shared" si="72"/>
        <v>-17.292533905579393</v>
      </c>
      <c r="J122" s="162">
        <f t="shared" si="72"/>
        <v>-13.841253651266754</v>
      </c>
      <c r="K122" s="162">
        <f t="shared" si="72"/>
        <v>-21.663253658536572</v>
      </c>
      <c r="L122" s="162">
        <f t="shared" si="72"/>
        <v>-47.702184814065049</v>
      </c>
      <c r="M122" s="162">
        <f t="shared" si="72"/>
        <v>-49.287264210526303</v>
      </c>
      <c r="N122" s="162"/>
      <c r="O122" s="162">
        <f t="shared" ref="O122:S124" si="73">O112/O$7*100</f>
        <v>-12.060301507537694</v>
      </c>
      <c r="P122" s="162">
        <f t="shared" si="73"/>
        <v>-18.918918918918909</v>
      </c>
      <c r="Q122" s="162">
        <f t="shared" si="73"/>
        <v>-18.032786885245891</v>
      </c>
      <c r="R122" s="162">
        <f t="shared" si="73"/>
        <v>-16.666666666666657</v>
      </c>
      <c r="S122" s="199">
        <f t="shared" si="73"/>
        <v>0</v>
      </c>
      <c r="T122" s="2"/>
      <c r="U122" s="2"/>
      <c r="W122" s="74"/>
      <c r="AG122" s="2"/>
      <c r="AL122" s="73"/>
    </row>
    <row r="123" spans="2:38" s="1" customFormat="1" x14ac:dyDescent="0.25">
      <c r="B123" s="44" t="s">
        <v>14</v>
      </c>
      <c r="C123" s="162">
        <f t="shared" ref="C123:M123" si="74">C113/C$7*100</f>
        <v>-17.253074236641226</v>
      </c>
      <c r="D123" s="162">
        <f t="shared" si="74"/>
        <v>0</v>
      </c>
      <c r="E123" s="162">
        <f t="shared" si="74"/>
        <v>-20.974881546572963</v>
      </c>
      <c r="F123" s="162">
        <f t="shared" si="74"/>
        <v>-34.154306605922542</v>
      </c>
      <c r="G123" s="162">
        <f t="shared" si="74"/>
        <v>-29.839176213592228</v>
      </c>
      <c r="H123" s="162">
        <f t="shared" si="74"/>
        <v>-64.96210981818183</v>
      </c>
      <c r="I123" s="162">
        <f t="shared" si="74"/>
        <v>-37.96940042918456</v>
      </c>
      <c r="J123" s="162">
        <f t="shared" si="74"/>
        <v>-56.920626825633377</v>
      </c>
      <c r="K123" s="162">
        <f t="shared" si="74"/>
        <v>-47.775502439024386</v>
      </c>
      <c r="L123" s="162">
        <f t="shared" si="74"/>
        <v>-58.161747851252052</v>
      </c>
      <c r="M123" s="162">
        <f t="shared" si="74"/>
        <v>-59.429811368421049</v>
      </c>
      <c r="N123" s="162"/>
      <c r="O123" s="162">
        <f t="shared" si="73"/>
        <v>-4.5226130653266612</v>
      </c>
      <c r="P123" s="162">
        <f t="shared" si="73"/>
        <v>-32.432432432432435</v>
      </c>
      <c r="Q123" s="162">
        <f t="shared" si="73"/>
        <v>-28.278688524590191</v>
      </c>
      <c r="R123" s="162">
        <f t="shared" si="73"/>
        <v>-27.083333333333336</v>
      </c>
      <c r="S123" s="199">
        <f t="shared" si="73"/>
        <v>0</v>
      </c>
      <c r="T123" s="2"/>
      <c r="U123" s="2"/>
      <c r="W123" s="74"/>
      <c r="AG123" s="2"/>
      <c r="AL123" s="73"/>
    </row>
    <row r="124" spans="2:38" s="1" customFormat="1" x14ac:dyDescent="0.25">
      <c r="B124" s="44" t="s">
        <v>15</v>
      </c>
      <c r="C124" s="162">
        <f t="shared" ref="C124:M124" si="75">C114/C$7*100</f>
        <v>-26.447177099236647</v>
      </c>
      <c r="D124" s="162">
        <f t="shared" si="75"/>
        <v>0</v>
      </c>
      <c r="E124" s="162">
        <f t="shared" si="75"/>
        <v>-32.26418418277683</v>
      </c>
      <c r="F124" s="162">
        <f t="shared" si="75"/>
        <v>-45.128588838268783</v>
      </c>
      <c r="G124" s="162">
        <f t="shared" si="75"/>
        <v>-41.532646844660192</v>
      </c>
      <c r="H124" s="162">
        <f t="shared" si="75"/>
        <v>-73.721582363636358</v>
      </c>
      <c r="I124" s="162">
        <f t="shared" si="75"/>
        <v>-48.307833690987131</v>
      </c>
      <c r="J124" s="162">
        <f t="shared" si="75"/>
        <v>-64.100522354694476</v>
      </c>
      <c r="K124" s="162">
        <f t="shared" si="75"/>
        <v>-60.831626829268295</v>
      </c>
      <c r="L124" s="162">
        <f t="shared" si="75"/>
        <v>-68.621310888439041</v>
      </c>
      <c r="M124" s="162">
        <f t="shared" si="75"/>
        <v>-69.572358526315796</v>
      </c>
      <c r="N124" s="162"/>
      <c r="O124" s="162">
        <f t="shared" si="73"/>
        <v>-12.060301507537709</v>
      </c>
      <c r="P124" s="162">
        <f t="shared" si="73"/>
        <v>-45.945945945945958</v>
      </c>
      <c r="Q124" s="162">
        <f t="shared" si="73"/>
        <v>-38.524590163934448</v>
      </c>
      <c r="R124" s="162">
        <f t="shared" si="73"/>
        <v>-37.500000000000014</v>
      </c>
      <c r="S124" s="199">
        <f t="shared" si="73"/>
        <v>0</v>
      </c>
      <c r="T124" s="2"/>
      <c r="U124" s="2"/>
      <c r="W124" s="74"/>
      <c r="AG124" s="2"/>
      <c r="AL124" s="73"/>
    </row>
    <row r="125" spans="2:38" s="1" customFormat="1" x14ac:dyDescent="0.25">
      <c r="B125" s="45"/>
      <c r="C125" s="162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99"/>
      <c r="T125" s="2"/>
      <c r="U125" s="2"/>
      <c r="W125" s="74"/>
      <c r="AG125" s="2"/>
      <c r="AL125" s="73"/>
    </row>
    <row r="126" spans="2:38" s="1" customFormat="1" x14ac:dyDescent="0.25">
      <c r="B126" s="44"/>
      <c r="C126" s="162"/>
      <c r="D126" s="162"/>
      <c r="E126" s="162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99"/>
      <c r="T126" s="2"/>
      <c r="U126" s="2"/>
      <c r="W126" s="74"/>
      <c r="AG126" s="2"/>
      <c r="AL126" s="73"/>
    </row>
    <row r="127" spans="2:38" s="1" customFormat="1" x14ac:dyDescent="0.25">
      <c r="B127" s="44" t="s">
        <v>16</v>
      </c>
      <c r="C127" s="162">
        <f t="shared" ref="C127:M127" si="76">C117/C$7*100</f>
        <v>10.329234351145038</v>
      </c>
      <c r="D127" s="162">
        <f t="shared" si="76"/>
        <v>0</v>
      </c>
      <c r="E127" s="179">
        <f t="shared" si="76"/>
        <v>7.2483750439367167</v>
      </c>
      <c r="F127" s="162">
        <f t="shared" si="76"/>
        <v>9.7428223234624305</v>
      </c>
      <c r="G127" s="162">
        <f t="shared" si="76"/>
        <v>16.934706310679616</v>
      </c>
      <c r="H127" s="162">
        <f t="shared" si="76"/>
        <v>31.392088181818185</v>
      </c>
      <c r="I127" s="162">
        <f t="shared" si="76"/>
        <v>13.722765879828314</v>
      </c>
      <c r="J127" s="162">
        <f t="shared" si="76"/>
        <v>14.878328464977661</v>
      </c>
      <c r="K127" s="162">
        <f t="shared" si="76"/>
        <v>17.505119512195119</v>
      </c>
      <c r="L127" s="162">
        <f t="shared" si="76"/>
        <v>30.744537964837349</v>
      </c>
      <c r="M127" s="162">
        <f t="shared" si="76"/>
        <v>52.138207368421064</v>
      </c>
      <c r="N127" s="162"/>
      <c r="O127" s="162">
        <f t="shared" ref="O127:S130" si="77">O117/O$7*100</f>
        <v>25.628140703517555</v>
      </c>
      <c r="P127" s="162">
        <f t="shared" si="77"/>
        <v>8.1081081081080821</v>
      </c>
      <c r="Q127" s="162">
        <f t="shared" si="77"/>
        <v>22.950819672131122</v>
      </c>
      <c r="R127" s="162">
        <f t="shared" si="77"/>
        <v>14.583333333333318</v>
      </c>
      <c r="S127" s="199">
        <f t="shared" si="77"/>
        <v>0</v>
      </c>
      <c r="T127" s="2"/>
      <c r="U127" s="2"/>
      <c r="W127" s="74"/>
      <c r="AG127" s="2"/>
      <c r="AL127" s="73"/>
    </row>
    <row r="128" spans="2:38" s="1" customFormat="1" x14ac:dyDescent="0.25">
      <c r="B128" s="44" t="s">
        <v>17</v>
      </c>
      <c r="C128" s="162">
        <f t="shared" ref="C128:M128" si="78">C118/C$7*100</f>
        <v>19.523337213740447</v>
      </c>
      <c r="D128" s="162">
        <f t="shared" si="78"/>
        <v>0</v>
      </c>
      <c r="E128" s="162">
        <f t="shared" si="78"/>
        <v>12.893026362038649</v>
      </c>
      <c r="F128" s="162">
        <f t="shared" si="78"/>
        <v>31.691386788154919</v>
      </c>
      <c r="G128" s="162">
        <f t="shared" si="78"/>
        <v>40.321647572815543</v>
      </c>
      <c r="H128" s="162">
        <f t="shared" si="78"/>
        <v>75.18945090909088</v>
      </c>
      <c r="I128" s="162">
        <f t="shared" si="78"/>
        <v>24.06119914163089</v>
      </c>
      <c r="J128" s="162">
        <f t="shared" si="78"/>
        <v>29.238119523099844</v>
      </c>
      <c r="K128" s="162">
        <f t="shared" si="78"/>
        <v>30.561243902439024</v>
      </c>
      <c r="L128" s="162">
        <f t="shared" si="78"/>
        <v>56.893445557804824</v>
      </c>
      <c r="M128" s="162">
        <f t="shared" si="78"/>
        <v>102.85094315789472</v>
      </c>
      <c r="N128" s="162"/>
      <c r="O128" s="162">
        <f t="shared" si="77"/>
        <v>50.753768844221057</v>
      </c>
      <c r="P128" s="162">
        <f t="shared" si="77"/>
        <v>21.621621621621586</v>
      </c>
      <c r="Q128" s="162">
        <f t="shared" si="77"/>
        <v>43.442622950819676</v>
      </c>
      <c r="R128" s="162">
        <f t="shared" si="77"/>
        <v>24.999999999999993</v>
      </c>
      <c r="S128" s="199">
        <f t="shared" si="77"/>
        <v>0</v>
      </c>
      <c r="T128" s="2"/>
      <c r="U128" s="2"/>
      <c r="W128" s="74"/>
      <c r="AG128" s="2"/>
      <c r="AL128" s="73"/>
    </row>
    <row r="129" spans="2:38" s="1" customFormat="1" x14ac:dyDescent="0.25">
      <c r="B129" s="44" t="s">
        <v>18</v>
      </c>
      <c r="C129" s="162">
        <f t="shared" ref="C129:M129" si="79">C119/C$7*100</f>
        <v>28.717440076335865</v>
      </c>
      <c r="D129" s="162">
        <f t="shared" si="79"/>
        <v>0</v>
      </c>
      <c r="E129" s="162">
        <f t="shared" si="79"/>
        <v>18.5376776801406</v>
      </c>
      <c r="F129" s="162">
        <f t="shared" si="79"/>
        <v>53.639951252847432</v>
      </c>
      <c r="G129" s="162">
        <f t="shared" si="79"/>
        <v>63.708588834951485</v>
      </c>
      <c r="H129" s="162">
        <f t="shared" si="79"/>
        <v>118.98681363636372</v>
      </c>
      <c r="I129" s="162">
        <f t="shared" si="79"/>
        <v>44.738065665236057</v>
      </c>
      <c r="J129" s="162">
        <f t="shared" si="79"/>
        <v>43.597910581222074</v>
      </c>
      <c r="K129" s="162">
        <f t="shared" si="79"/>
        <v>56.673492682926849</v>
      </c>
      <c r="L129" s="162">
        <f t="shared" si="79"/>
        <v>109.19126074373983</v>
      </c>
      <c r="M129" s="162">
        <f t="shared" si="79"/>
        <v>153.56367894736852</v>
      </c>
      <c r="N129" s="162"/>
      <c r="O129" s="162">
        <f t="shared" si="77"/>
        <v>75.879396984924611</v>
      </c>
      <c r="P129" s="162">
        <f t="shared" si="77"/>
        <v>35.13513513513513</v>
      </c>
      <c r="Q129" s="162">
        <f t="shared" si="77"/>
        <v>53.688524590163922</v>
      </c>
      <c r="R129" s="162">
        <f t="shared" si="77"/>
        <v>35.416666666666671</v>
      </c>
      <c r="S129" s="199">
        <f t="shared" si="77"/>
        <v>0</v>
      </c>
      <c r="T129" s="2"/>
      <c r="U129" s="2"/>
      <c r="W129" s="74"/>
      <c r="AG129" s="2"/>
      <c r="AL129" s="73"/>
    </row>
    <row r="130" spans="2:38" s="1" customFormat="1" ht="15.75" thickBot="1" x14ac:dyDescent="0.3">
      <c r="B130" s="42" t="s">
        <v>19</v>
      </c>
      <c r="C130" s="181">
        <f t="shared" ref="C130:M130" si="80">C120/C$7*100</f>
        <v>37.911542938931284</v>
      </c>
      <c r="D130" s="181">
        <f t="shared" si="80"/>
        <v>0</v>
      </c>
      <c r="E130" s="181">
        <f t="shared" si="80"/>
        <v>24.182328998242518</v>
      </c>
      <c r="F130" s="181">
        <f t="shared" si="80"/>
        <v>75.588515717539906</v>
      </c>
      <c r="G130" s="181">
        <f t="shared" si="80"/>
        <v>87.095530097087391</v>
      </c>
      <c r="H130" s="181">
        <f t="shared" si="80"/>
        <v>162.78417636363633</v>
      </c>
      <c r="I130" s="181">
        <f t="shared" si="80"/>
        <v>65.414932188841192</v>
      </c>
      <c r="J130" s="181">
        <f t="shared" si="80"/>
        <v>57.957701639344265</v>
      </c>
      <c r="K130" s="181">
        <f t="shared" si="80"/>
        <v>82.785741463414595</v>
      </c>
      <c r="L130" s="181">
        <f t="shared" si="80"/>
        <v>161.4890759296747</v>
      </c>
      <c r="M130" s="181">
        <f t="shared" si="80"/>
        <v>204.27641473684207</v>
      </c>
      <c r="N130" s="181"/>
      <c r="O130" s="181">
        <f t="shared" si="77"/>
        <v>101.00502512562809</v>
      </c>
      <c r="P130" s="181">
        <f t="shared" si="77"/>
        <v>48.64864864864861</v>
      </c>
      <c r="Q130" s="181">
        <f t="shared" si="77"/>
        <v>63.93442622950819</v>
      </c>
      <c r="R130" s="181">
        <f t="shared" si="77"/>
        <v>45.833333333333329</v>
      </c>
      <c r="S130" s="200">
        <f t="shared" si="77"/>
        <v>0</v>
      </c>
      <c r="T130" s="2"/>
      <c r="U130" s="2"/>
      <c r="W130" s="74"/>
      <c r="AG130" s="2"/>
      <c r="AL130" s="73"/>
    </row>
    <row r="131" spans="2:38" s="1" customFormat="1" x14ac:dyDescent="0.25">
      <c r="B131" s="93" t="s">
        <v>41</v>
      </c>
      <c r="C131" s="91"/>
      <c r="D131" s="92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0"/>
      <c r="T131" s="2"/>
      <c r="U131" s="2"/>
      <c r="W131" s="74"/>
      <c r="AG131" s="2"/>
      <c r="AL131" s="73"/>
    </row>
    <row r="132" spans="2:38" s="1" customFormat="1" x14ac:dyDescent="0.25">
      <c r="B132" s="44" t="s">
        <v>13</v>
      </c>
      <c r="C132" s="162">
        <f t="shared" ref="C132:M132" si="81">C42/$S42</f>
        <v>1.0876537003608291</v>
      </c>
      <c r="D132" s="162">
        <f t="shared" si="81"/>
        <v>1</v>
      </c>
      <c r="E132" s="162">
        <f t="shared" si="81"/>
        <v>1.1072428831798278</v>
      </c>
      <c r="F132" s="162">
        <f t="shared" si="81"/>
        <v>1.1390266566278717</v>
      </c>
      <c r="G132" s="162">
        <f t="shared" si="81"/>
        <v>1.0689726253546314</v>
      </c>
      <c r="H132" s="162">
        <f t="shared" si="81"/>
        <v>2.2832425007574653</v>
      </c>
      <c r="I132" s="162">
        <f t="shared" si="81"/>
        <v>1.2090806879011124</v>
      </c>
      <c r="J132" s="162">
        <f t="shared" si="81"/>
        <v>1.1606482712183783</v>
      </c>
      <c r="K132" s="162">
        <f t="shared" si="81"/>
        <v>1.2765401254234918</v>
      </c>
      <c r="L132" s="162">
        <f t="shared" si="81"/>
        <v>1.9121257674812802</v>
      </c>
      <c r="M132" s="162">
        <f t="shared" si="81"/>
        <v>1.9718912506541746</v>
      </c>
      <c r="N132" s="162"/>
      <c r="O132" s="162">
        <f t="shared" ref="O132:S134" si="82">O42/$S42</f>
        <v>1.1371428571428575</v>
      </c>
      <c r="P132" s="162">
        <f t="shared" si="82"/>
        <v>1.2333333333333334</v>
      </c>
      <c r="Q132" s="162">
        <f t="shared" si="82"/>
        <v>1.22</v>
      </c>
      <c r="R132" s="162">
        <f t="shared" si="82"/>
        <v>1.1999999999999997</v>
      </c>
      <c r="S132" s="199">
        <f t="shared" si="82"/>
        <v>1</v>
      </c>
      <c r="T132" s="2"/>
      <c r="U132" s="2"/>
      <c r="W132" s="74"/>
      <c r="AG132" s="2"/>
      <c r="AL132" s="73"/>
    </row>
    <row r="133" spans="2:38" s="1" customFormat="1" x14ac:dyDescent="0.25">
      <c r="B133" s="44" t="s">
        <v>14</v>
      </c>
      <c r="C133" s="162">
        <f t="shared" ref="C133:M133" si="83">C43/$S43</f>
        <v>1.2085041115120323</v>
      </c>
      <c r="D133" s="162">
        <f t="shared" si="83"/>
        <v>1.0000000000000002</v>
      </c>
      <c r="E133" s="162">
        <f t="shared" si="83"/>
        <v>1.2654204379198035</v>
      </c>
      <c r="F133" s="162">
        <f t="shared" si="83"/>
        <v>1.5187022088371627</v>
      </c>
      <c r="G133" s="162">
        <f t="shared" si="83"/>
        <v>1.4252968338061753</v>
      </c>
      <c r="H133" s="162">
        <f t="shared" si="83"/>
        <v>2.854053125946832</v>
      </c>
      <c r="I133" s="162">
        <f t="shared" si="83"/>
        <v>1.6121075838681502</v>
      </c>
      <c r="J133" s="162">
        <f t="shared" si="83"/>
        <v>2.3212965424367566</v>
      </c>
      <c r="K133" s="162">
        <f t="shared" si="83"/>
        <v>1.9148101881352386</v>
      </c>
      <c r="L133" s="162">
        <f t="shared" si="83"/>
        <v>2.3901572093516008</v>
      </c>
      <c r="M133" s="162">
        <f t="shared" si="83"/>
        <v>2.4648640633177181</v>
      </c>
      <c r="N133" s="162"/>
      <c r="O133" s="162">
        <f t="shared" si="82"/>
        <v>1.0473684210526322</v>
      </c>
      <c r="P133" s="162">
        <f t="shared" si="82"/>
        <v>1.4800000000000004</v>
      </c>
      <c r="Q133" s="162">
        <f t="shared" si="82"/>
        <v>1.3942857142857146</v>
      </c>
      <c r="R133" s="162">
        <f t="shared" si="82"/>
        <v>1.3714285714285714</v>
      </c>
      <c r="S133" s="199">
        <f t="shared" si="82"/>
        <v>1</v>
      </c>
      <c r="T133" s="2"/>
      <c r="U133" s="2"/>
      <c r="W133" s="74"/>
      <c r="AG133" s="2"/>
      <c r="AL133" s="73"/>
    </row>
    <row r="134" spans="2:38" s="1" customFormat="1" x14ac:dyDescent="0.25">
      <c r="B134" s="44" t="s">
        <v>15</v>
      </c>
      <c r="C134" s="162">
        <f t="shared" ref="C134:M134" si="84">C44/$S44</f>
        <v>1.3595671254510362</v>
      </c>
      <c r="D134" s="162">
        <f t="shared" si="84"/>
        <v>1.0000000000000002</v>
      </c>
      <c r="E134" s="162">
        <f t="shared" si="84"/>
        <v>1.4763238442397708</v>
      </c>
      <c r="F134" s="162">
        <f t="shared" si="84"/>
        <v>1.8224426506045948</v>
      </c>
      <c r="G134" s="162">
        <f t="shared" si="84"/>
        <v>1.7103562005674102</v>
      </c>
      <c r="H134" s="162">
        <f t="shared" si="84"/>
        <v>3.80540416792911</v>
      </c>
      <c r="I134" s="162">
        <f t="shared" si="84"/>
        <v>1.9345291006417802</v>
      </c>
      <c r="J134" s="162">
        <f t="shared" si="84"/>
        <v>2.7855558509241081</v>
      </c>
      <c r="K134" s="162">
        <f t="shared" si="84"/>
        <v>2.553080250846985</v>
      </c>
      <c r="L134" s="162">
        <f t="shared" si="84"/>
        <v>3.186876279135467</v>
      </c>
      <c r="M134" s="162">
        <f t="shared" si="84"/>
        <v>3.2864854177569582</v>
      </c>
      <c r="N134" s="162"/>
      <c r="O134" s="162">
        <f t="shared" si="82"/>
        <v>1.1371428571428575</v>
      </c>
      <c r="P134" s="162">
        <f t="shared" si="82"/>
        <v>1.8500000000000005</v>
      </c>
      <c r="Q134" s="162">
        <f t="shared" si="82"/>
        <v>1.6266666666666674</v>
      </c>
      <c r="R134" s="162">
        <f t="shared" si="82"/>
        <v>1.6</v>
      </c>
      <c r="S134" s="199">
        <f t="shared" si="82"/>
        <v>1</v>
      </c>
      <c r="T134" s="2"/>
      <c r="U134" s="2"/>
      <c r="W134" s="74"/>
      <c r="AG134" s="2"/>
      <c r="AL134" s="73"/>
    </row>
    <row r="135" spans="2:38" s="1" customFormat="1" x14ac:dyDescent="0.25">
      <c r="B135" s="45"/>
      <c r="C135" s="162"/>
      <c r="D135" s="162"/>
      <c r="E135" s="162"/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99"/>
      <c r="T135" s="2"/>
      <c r="U135" s="2"/>
      <c r="W135" s="74"/>
      <c r="AG135" s="2"/>
      <c r="AL135" s="73"/>
    </row>
    <row r="136" spans="2:38" s="1" customFormat="1" x14ac:dyDescent="0.25">
      <c r="B136" s="44"/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99"/>
      <c r="T136" s="2"/>
      <c r="U136" s="2"/>
      <c r="W136" s="74"/>
      <c r="AG136" s="2"/>
      <c r="AL136" s="73"/>
    </row>
    <row r="137" spans="2:38" s="1" customFormat="1" x14ac:dyDescent="0.25">
      <c r="B137" s="44" t="s">
        <v>16</v>
      </c>
      <c r="C137" s="162">
        <f t="shared" ref="C137:M137" si="85">C47/$S47</f>
        <v>0.90637808363402428</v>
      </c>
      <c r="D137" s="162">
        <f t="shared" si="85"/>
        <v>1.0000000000000002</v>
      </c>
      <c r="E137" s="162">
        <f t="shared" si="85"/>
        <v>0.93241505951985504</v>
      </c>
      <c r="F137" s="162">
        <f t="shared" si="85"/>
        <v>0.91122132530229749</v>
      </c>
      <c r="G137" s="162">
        <f t="shared" si="85"/>
        <v>0.85517810028370522</v>
      </c>
      <c r="H137" s="162">
        <f t="shared" si="85"/>
        <v>0.76108083358582201</v>
      </c>
      <c r="I137" s="162">
        <f t="shared" si="85"/>
        <v>0.87933140938262733</v>
      </c>
      <c r="J137" s="162">
        <f t="shared" si="85"/>
        <v>0.8704862034137838</v>
      </c>
      <c r="K137" s="162">
        <f t="shared" si="85"/>
        <v>0.8510267502823281</v>
      </c>
      <c r="L137" s="162">
        <f t="shared" si="85"/>
        <v>0.76485030699251211</v>
      </c>
      <c r="M137" s="162">
        <f t="shared" si="85"/>
        <v>0.65729708355139171</v>
      </c>
      <c r="N137" s="162"/>
      <c r="O137" s="162">
        <f t="shared" ref="O137:S140" si="86">O47/$S47</f>
        <v>0.79600000000000015</v>
      </c>
      <c r="P137" s="162">
        <f t="shared" si="86"/>
        <v>0.92500000000000016</v>
      </c>
      <c r="Q137" s="162">
        <f t="shared" si="86"/>
        <v>0.81333333333333357</v>
      </c>
      <c r="R137" s="162">
        <f t="shared" si="86"/>
        <v>0.8727272727272728</v>
      </c>
      <c r="S137" s="199">
        <f t="shared" si="86"/>
        <v>1</v>
      </c>
      <c r="T137" s="2"/>
      <c r="U137" s="2"/>
      <c r="W137" s="74"/>
      <c r="AG137" s="2"/>
      <c r="AL137" s="73"/>
    </row>
    <row r="138" spans="2:38" s="1" customFormat="1" x14ac:dyDescent="0.25">
      <c r="B138" s="44" t="s">
        <v>17</v>
      </c>
      <c r="C138" s="162">
        <f t="shared" ref="C138:M138" si="87">C48/$S48</f>
        <v>0.83665669258525333</v>
      </c>
      <c r="D138" s="162">
        <f t="shared" si="87"/>
        <v>1.0000000000000002</v>
      </c>
      <c r="E138" s="162">
        <f t="shared" si="87"/>
        <v>0.88579430654386226</v>
      </c>
      <c r="F138" s="162">
        <f t="shared" si="87"/>
        <v>0.75935110441858122</v>
      </c>
      <c r="G138" s="162">
        <f t="shared" si="87"/>
        <v>0.71264841690308778</v>
      </c>
      <c r="H138" s="162">
        <f t="shared" si="87"/>
        <v>0.57081062518936643</v>
      </c>
      <c r="I138" s="162">
        <f t="shared" si="87"/>
        <v>0.80605379193407511</v>
      </c>
      <c r="J138" s="162">
        <f t="shared" si="87"/>
        <v>0.7737655141455857</v>
      </c>
      <c r="K138" s="162">
        <f t="shared" si="87"/>
        <v>0.76592407525409534</v>
      </c>
      <c r="L138" s="162">
        <f t="shared" si="87"/>
        <v>0.63737525582709331</v>
      </c>
      <c r="M138" s="162">
        <f t="shared" si="87"/>
        <v>0.4929728126635437</v>
      </c>
      <c r="N138" s="162"/>
      <c r="O138" s="162">
        <f t="shared" si="86"/>
        <v>0.66333333333333344</v>
      </c>
      <c r="P138" s="162">
        <f t="shared" si="86"/>
        <v>0.82222222222222263</v>
      </c>
      <c r="Q138" s="162">
        <f t="shared" si="86"/>
        <v>0.69714285714285729</v>
      </c>
      <c r="R138" s="162">
        <f t="shared" si="86"/>
        <v>0.79999999999999993</v>
      </c>
      <c r="S138" s="199">
        <f t="shared" si="86"/>
        <v>1</v>
      </c>
      <c r="T138" s="2"/>
      <c r="U138" s="2"/>
      <c r="W138" s="74"/>
      <c r="AG138" s="2"/>
      <c r="AL138" s="73"/>
    </row>
    <row r="139" spans="2:38" s="1" customFormat="1" x14ac:dyDescent="0.25">
      <c r="B139" s="44" t="s">
        <v>18</v>
      </c>
      <c r="C139" s="162">
        <f t="shared" ref="C139:M139" si="88">C49/$S49</f>
        <v>0.77689550025773502</v>
      </c>
      <c r="D139" s="162">
        <f t="shared" si="88"/>
        <v>1</v>
      </c>
      <c r="E139" s="162">
        <f t="shared" si="88"/>
        <v>0.84361362527986883</v>
      </c>
      <c r="F139" s="162">
        <f t="shared" si="88"/>
        <v>0.65087237521592667</v>
      </c>
      <c r="G139" s="162">
        <f t="shared" si="88"/>
        <v>0.6108415002026466</v>
      </c>
      <c r="H139" s="162">
        <f t="shared" si="88"/>
        <v>0.45664850015149305</v>
      </c>
      <c r="I139" s="162">
        <f t="shared" si="88"/>
        <v>0.69090325022920707</v>
      </c>
      <c r="J139" s="162">
        <f t="shared" si="88"/>
        <v>0.69638896273102691</v>
      </c>
      <c r="K139" s="162">
        <f t="shared" si="88"/>
        <v>0.63827006271174602</v>
      </c>
      <c r="L139" s="162">
        <f t="shared" si="88"/>
        <v>0.47803144187031987</v>
      </c>
      <c r="M139" s="162">
        <f t="shared" si="88"/>
        <v>0.39437825013083488</v>
      </c>
      <c r="N139" s="162"/>
      <c r="O139" s="162">
        <f t="shared" si="86"/>
        <v>0.56857142857142862</v>
      </c>
      <c r="P139" s="162">
        <f t="shared" si="86"/>
        <v>0.7400000000000001</v>
      </c>
      <c r="Q139" s="162">
        <f t="shared" si="86"/>
        <v>0.65066666666666684</v>
      </c>
      <c r="R139" s="162">
        <f t="shared" si="86"/>
        <v>0.73846153846153839</v>
      </c>
      <c r="S139" s="199">
        <f t="shared" si="86"/>
        <v>1</v>
      </c>
      <c r="T139" s="2"/>
      <c r="U139" s="2"/>
      <c r="W139" s="74"/>
      <c r="AG139" s="2"/>
      <c r="AL139" s="73"/>
    </row>
    <row r="140" spans="2:38" s="1" customFormat="1" ht="15.75" thickBot="1" x14ac:dyDescent="0.3">
      <c r="B140" s="42" t="s">
        <v>19</v>
      </c>
      <c r="C140" s="181">
        <f t="shared" ref="C140:M140" si="89">C50/$S50</f>
        <v>0.72510246690721947</v>
      </c>
      <c r="D140" s="181">
        <f t="shared" si="89"/>
        <v>1.0000000000000002</v>
      </c>
      <c r="E140" s="181">
        <f t="shared" si="89"/>
        <v>0.80526755140351125</v>
      </c>
      <c r="F140" s="181">
        <f t="shared" si="89"/>
        <v>0.56951332831393597</v>
      </c>
      <c r="G140" s="181">
        <f t="shared" si="89"/>
        <v>0.53448631267731572</v>
      </c>
      <c r="H140" s="181">
        <f t="shared" si="89"/>
        <v>0.38054041679291106</v>
      </c>
      <c r="I140" s="181">
        <f t="shared" si="89"/>
        <v>0.60454034395055622</v>
      </c>
      <c r="J140" s="181">
        <f t="shared" si="89"/>
        <v>0.63308087521002465</v>
      </c>
      <c r="K140" s="181">
        <f t="shared" si="89"/>
        <v>0.5470886251814967</v>
      </c>
      <c r="L140" s="181">
        <f t="shared" si="89"/>
        <v>0.38242515349625605</v>
      </c>
      <c r="M140" s="181">
        <f t="shared" si="89"/>
        <v>0.32864854177569586</v>
      </c>
      <c r="N140" s="181"/>
      <c r="O140" s="181">
        <f t="shared" si="86"/>
        <v>0.49750000000000005</v>
      </c>
      <c r="P140" s="181">
        <f t="shared" si="86"/>
        <v>0.67272727272727295</v>
      </c>
      <c r="Q140" s="181">
        <f t="shared" si="86"/>
        <v>0.6100000000000001</v>
      </c>
      <c r="R140" s="181">
        <f t="shared" si="86"/>
        <v>0.68571428571428572</v>
      </c>
      <c r="S140" s="200">
        <f t="shared" si="86"/>
        <v>1</v>
      </c>
      <c r="T140" s="2"/>
      <c r="U140" s="2"/>
      <c r="W140" s="74"/>
      <c r="AG140" s="2"/>
      <c r="AL140" s="73"/>
    </row>
    <row r="141" spans="2:38" s="1" customFormat="1" ht="15.75" thickBot="1" x14ac:dyDescent="0.3"/>
    <row r="142" spans="2:38" s="1" customFormat="1" ht="15.6" customHeight="1" x14ac:dyDescent="0.25">
      <c r="B142" s="51"/>
      <c r="C142" s="89" t="s">
        <v>40</v>
      </c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8"/>
    </row>
    <row r="143" spans="2:38" s="1" customFormat="1" ht="15.6" customHeight="1" x14ac:dyDescent="0.25">
      <c r="B143" s="44" t="s">
        <v>12</v>
      </c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7"/>
      <c r="O143" s="86"/>
      <c r="P143" s="86"/>
      <c r="Q143" s="86"/>
      <c r="R143" s="86"/>
      <c r="S143" s="85"/>
    </row>
    <row r="144" spans="2:38" s="1" customFormat="1" ht="15.6" customHeight="1" x14ac:dyDescent="0.35">
      <c r="B144" s="45"/>
      <c r="C144" s="83" t="s">
        <v>24</v>
      </c>
      <c r="D144" s="83" t="s">
        <v>23</v>
      </c>
      <c r="E144" s="83" t="s">
        <v>26</v>
      </c>
      <c r="F144" s="84" t="s">
        <v>2</v>
      </c>
      <c r="G144" s="83" t="s">
        <v>22</v>
      </c>
      <c r="H144" s="84" t="s">
        <v>3</v>
      </c>
      <c r="I144" s="84" t="s">
        <v>4</v>
      </c>
      <c r="J144" s="84" t="s">
        <v>5</v>
      </c>
      <c r="K144" s="84" t="s">
        <v>35</v>
      </c>
      <c r="L144" s="84" t="s">
        <v>34</v>
      </c>
      <c r="M144" s="83" t="s">
        <v>25</v>
      </c>
      <c r="N144" s="82"/>
      <c r="O144" s="81" t="s">
        <v>6</v>
      </c>
      <c r="P144" s="81" t="s">
        <v>7</v>
      </c>
      <c r="Q144" s="81" t="s">
        <v>8</v>
      </c>
      <c r="R144" s="81" t="s">
        <v>9</v>
      </c>
      <c r="S144" s="80" t="s">
        <v>10</v>
      </c>
    </row>
    <row r="145" spans="2:19" s="1" customFormat="1" ht="15.6" customHeight="1" x14ac:dyDescent="0.25">
      <c r="B145" s="36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184"/>
    </row>
    <row r="146" spans="2:19" s="1" customFormat="1" ht="15.6" customHeight="1" x14ac:dyDescent="0.25">
      <c r="B146" s="44" t="s">
        <v>13</v>
      </c>
      <c r="C146" s="162">
        <f>$E42*C27/100</f>
        <v>55.362144158991384</v>
      </c>
      <c r="D146" s="162">
        <f t="shared" ref="D146:M146" si="90">$E42*D27/100</f>
        <v>1.1376468042918371</v>
      </c>
      <c r="E146" s="162">
        <f t="shared" si="90"/>
        <v>17.715886130877244</v>
      </c>
      <c r="F146" s="162">
        <f t="shared" si="90"/>
        <v>4.4289715327193111</v>
      </c>
      <c r="G146" s="162">
        <f t="shared" si="90"/>
        <v>4.4289715327193111</v>
      </c>
      <c r="H146" s="162">
        <f t="shared" si="90"/>
        <v>0.11072428831798278</v>
      </c>
      <c r="I146" s="162">
        <f t="shared" si="90"/>
        <v>4.4289715327193111</v>
      </c>
      <c r="J146" s="162">
        <f t="shared" si="90"/>
        <v>6.6434572990789675</v>
      </c>
      <c r="K146" s="162">
        <f t="shared" si="90"/>
        <v>3.3217286495394838</v>
      </c>
      <c r="L146" s="162">
        <f t="shared" si="90"/>
        <v>1.1072428831798278</v>
      </c>
      <c r="M146" s="162">
        <f t="shared" si="90"/>
        <v>0.11072428831798278</v>
      </c>
      <c r="N146" s="162"/>
      <c r="O146" s="179">
        <f>$E42*O27/1000000</f>
        <v>3.8753500911293967E-4</v>
      </c>
      <c r="P146" s="179">
        <f t="shared" ref="O146:S148" si="91">$E42*P27/1000000</f>
        <v>6.6434572990789675E-3</v>
      </c>
      <c r="Q146" s="179">
        <f t="shared" si="91"/>
        <v>4.4289715327193113E-2</v>
      </c>
      <c r="R146" s="179">
        <f t="shared" si="91"/>
        <v>8.8579430654386216E-3</v>
      </c>
      <c r="S146" s="197">
        <f t="shared" si="91"/>
        <v>9.1931054892269663E-3</v>
      </c>
    </row>
    <row r="147" spans="2:19" s="1" customFormat="1" ht="15.6" customHeight="1" x14ac:dyDescent="0.25">
      <c r="B147" s="44" t="s">
        <v>14</v>
      </c>
      <c r="C147" s="162">
        <f t="shared" ref="C147:M147" si="92">$E43*C28/100</f>
        <v>56.943919706391149</v>
      </c>
      <c r="D147" s="162">
        <f t="shared" si="92"/>
        <v>1.3001677763335282</v>
      </c>
      <c r="E147" s="162">
        <f t="shared" si="92"/>
        <v>17.715886130877244</v>
      </c>
      <c r="F147" s="162">
        <f t="shared" si="92"/>
        <v>3.7962613137594103</v>
      </c>
      <c r="G147" s="162">
        <f t="shared" si="92"/>
        <v>3.7962613137594103</v>
      </c>
      <c r="H147" s="162">
        <f t="shared" si="92"/>
        <v>0.10123363503358428</v>
      </c>
      <c r="I147" s="162">
        <f t="shared" si="92"/>
        <v>3.7962613137594103</v>
      </c>
      <c r="J147" s="162">
        <f t="shared" si="92"/>
        <v>3.7962613137594103</v>
      </c>
      <c r="K147" s="162">
        <f t="shared" si="92"/>
        <v>2.5308408758396066</v>
      </c>
      <c r="L147" s="162">
        <f t="shared" si="92"/>
        <v>1.0123363503358427</v>
      </c>
      <c r="M147" s="162">
        <f t="shared" si="92"/>
        <v>0.10123363503358428</v>
      </c>
      <c r="N147" s="162"/>
      <c r="O147" s="179">
        <f t="shared" si="91"/>
        <v>4.8085976640952518E-4</v>
      </c>
      <c r="P147" s="179">
        <f t="shared" si="91"/>
        <v>6.3271021895990182E-3</v>
      </c>
      <c r="Q147" s="179">
        <f t="shared" si="91"/>
        <v>4.4289715327193113E-2</v>
      </c>
      <c r="R147" s="179">
        <f t="shared" si="91"/>
        <v>8.8579430654386233E-3</v>
      </c>
      <c r="S147" s="197">
        <f t="shared" si="91"/>
        <v>1.050640627340225E-2</v>
      </c>
    </row>
    <row r="148" spans="2:19" s="1" customFormat="1" ht="15.6" customHeight="1" x14ac:dyDescent="0.25">
      <c r="B148" s="44" t="s">
        <v>15</v>
      </c>
      <c r="C148" s="162">
        <f t="shared" ref="C148:M148" si="93">$E44*C29/100</f>
        <v>59.052953769590829</v>
      </c>
      <c r="D148" s="162">
        <f t="shared" si="93"/>
        <v>1.5168624057224498</v>
      </c>
      <c r="E148" s="162">
        <f t="shared" si="93"/>
        <v>17.715886130877244</v>
      </c>
      <c r="F148" s="162">
        <f t="shared" si="93"/>
        <v>3.6908096105994268</v>
      </c>
      <c r="G148" s="162">
        <f t="shared" si="93"/>
        <v>3.6908096105994268</v>
      </c>
      <c r="H148" s="162">
        <f t="shared" si="93"/>
        <v>8.857943065438624E-2</v>
      </c>
      <c r="I148" s="162">
        <f t="shared" si="93"/>
        <v>3.6908096105994268</v>
      </c>
      <c r="J148" s="162">
        <f t="shared" si="93"/>
        <v>3.6908096105994268</v>
      </c>
      <c r="K148" s="162">
        <f t="shared" si="93"/>
        <v>2.2144857663596555</v>
      </c>
      <c r="L148" s="162">
        <f t="shared" si="93"/>
        <v>0.88579430654386226</v>
      </c>
      <c r="M148" s="162">
        <f t="shared" si="93"/>
        <v>8.857943065438624E-2</v>
      </c>
      <c r="N148" s="162"/>
      <c r="O148" s="179">
        <f t="shared" si="91"/>
        <v>5.1671334548391971E-4</v>
      </c>
      <c r="P148" s="179">
        <f t="shared" si="91"/>
        <v>5.9052953769590825E-3</v>
      </c>
      <c r="Q148" s="179">
        <f t="shared" si="91"/>
        <v>4.4289715327193113E-2</v>
      </c>
      <c r="R148" s="179">
        <f t="shared" si="91"/>
        <v>8.8579430654386233E-3</v>
      </c>
      <c r="S148" s="197">
        <f t="shared" si="91"/>
        <v>1.225747398563596E-2</v>
      </c>
    </row>
    <row r="149" spans="2:19" s="1" customFormat="1" ht="15.6" customHeight="1" x14ac:dyDescent="0.25">
      <c r="B149" s="45"/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79"/>
      <c r="P149" s="179"/>
      <c r="Q149" s="179"/>
      <c r="R149" s="179"/>
      <c r="S149" s="197"/>
    </row>
    <row r="150" spans="2:19" s="1" customFormat="1" ht="15.6" customHeight="1" x14ac:dyDescent="0.25">
      <c r="B150" s="44"/>
      <c r="C150" s="162"/>
      <c r="D150" s="162"/>
      <c r="E150" s="162"/>
      <c r="F150" s="162"/>
      <c r="G150" s="162"/>
      <c r="H150" s="162"/>
      <c r="I150" s="162"/>
      <c r="J150" s="162"/>
      <c r="K150" s="162"/>
      <c r="L150" s="162"/>
      <c r="M150" s="162"/>
      <c r="N150" s="162"/>
      <c r="O150" s="179"/>
      <c r="P150" s="179"/>
      <c r="Q150" s="179"/>
      <c r="R150" s="179"/>
      <c r="S150" s="197"/>
    </row>
    <row r="151" spans="2:19" s="1" customFormat="1" ht="15.6" customHeight="1" x14ac:dyDescent="0.25">
      <c r="B151" s="44" t="s">
        <v>16</v>
      </c>
      <c r="C151" s="162">
        <f>$E47*C32/100</f>
        <v>55.94490357119129</v>
      </c>
      <c r="D151" s="162">
        <f t="shared" ref="D151:M151" si="94">$E47*D32/100</f>
        <v>0.95801836150891551</v>
      </c>
      <c r="E151" s="162">
        <f t="shared" si="94"/>
        <v>17.715886130877244</v>
      </c>
      <c r="F151" s="162">
        <f t="shared" si="94"/>
        <v>4.6620752975992747</v>
      </c>
      <c r="G151" s="162">
        <f t="shared" si="94"/>
        <v>4.6620752975992747</v>
      </c>
      <c r="H151" s="162">
        <f t="shared" si="94"/>
        <v>0.27972451785595648</v>
      </c>
      <c r="I151" s="162">
        <f t="shared" si="94"/>
        <v>5.128282827359202</v>
      </c>
      <c r="J151" s="162">
        <f t="shared" si="94"/>
        <v>7.4593204761588403</v>
      </c>
      <c r="K151" s="162">
        <f t="shared" si="94"/>
        <v>4.1958677678393466</v>
      </c>
      <c r="L151" s="162">
        <f t="shared" si="94"/>
        <v>2.3310376487996374</v>
      </c>
      <c r="M151" s="162">
        <f t="shared" si="94"/>
        <v>0.27972451785595648</v>
      </c>
      <c r="N151" s="162"/>
      <c r="O151" s="179">
        <f t="shared" ref="O151:S154" si="95">$E47*O32/1000000</f>
        <v>4.6620752975992744E-4</v>
      </c>
      <c r="P151" s="179">
        <f t="shared" si="95"/>
        <v>7.4593204761588391E-3</v>
      </c>
      <c r="Q151" s="179">
        <f t="shared" si="95"/>
        <v>5.5944903571191293E-2</v>
      </c>
      <c r="R151" s="179">
        <f t="shared" si="95"/>
        <v>1.0256565654718403E-2</v>
      </c>
      <c r="S151" s="197">
        <f t="shared" si="95"/>
        <v>7.7415625172437622E-3</v>
      </c>
    </row>
    <row r="152" spans="2:19" s="1" customFormat="1" ht="15.6" customHeight="1" x14ac:dyDescent="0.25">
      <c r="B152" s="44" t="s">
        <v>17</v>
      </c>
      <c r="C152" s="162">
        <f t="shared" ref="C152:M152" si="96">$E48*C33/100</f>
        <v>57.576629925351035</v>
      </c>
      <c r="D152" s="162">
        <f t="shared" si="96"/>
        <v>0.91011744343346956</v>
      </c>
      <c r="E152" s="162">
        <f t="shared" si="96"/>
        <v>17.715886130877244</v>
      </c>
      <c r="F152" s="162">
        <f t="shared" si="96"/>
        <v>5.3147658392631731</v>
      </c>
      <c r="G152" s="162">
        <f t="shared" si="96"/>
        <v>5.3147658392631731</v>
      </c>
      <c r="H152" s="162">
        <f t="shared" si="96"/>
        <v>0.35431772261754491</v>
      </c>
      <c r="I152" s="162">
        <f t="shared" si="96"/>
        <v>5.3147658392631731</v>
      </c>
      <c r="J152" s="162">
        <f t="shared" si="96"/>
        <v>7.9721487588947593</v>
      </c>
      <c r="K152" s="162">
        <f t="shared" si="96"/>
        <v>4.4289715327193111</v>
      </c>
      <c r="L152" s="162">
        <f t="shared" si="96"/>
        <v>2.6573829196315866</v>
      </c>
      <c r="M152" s="162">
        <f t="shared" si="96"/>
        <v>0.35431772261754491</v>
      </c>
      <c r="N152" s="162"/>
      <c r="O152" s="179">
        <f t="shared" si="95"/>
        <v>5.3147658392631726E-4</v>
      </c>
      <c r="P152" s="179">
        <f t="shared" si="95"/>
        <v>7.9721487588947596E-3</v>
      </c>
      <c r="Q152" s="179">
        <f t="shared" si="95"/>
        <v>6.2005601458070353E-2</v>
      </c>
      <c r="R152" s="179">
        <f t="shared" si="95"/>
        <v>1.0629531678526346E-2</v>
      </c>
      <c r="S152" s="197">
        <f t="shared" si="95"/>
        <v>7.3544843913815744E-3</v>
      </c>
    </row>
    <row r="153" spans="2:19" s="1" customFormat="1" ht="15.6" customHeight="1" x14ac:dyDescent="0.25">
      <c r="B153" s="44" t="s">
        <v>18</v>
      </c>
      <c r="C153" s="162">
        <f t="shared" ref="C153:M153" si="97">$E49*C34/100</f>
        <v>59.052953769590815</v>
      </c>
      <c r="D153" s="162">
        <f t="shared" si="97"/>
        <v>0.86677851755568558</v>
      </c>
      <c r="E153" s="162">
        <f t="shared" si="97"/>
        <v>17.715886130877244</v>
      </c>
      <c r="F153" s="162">
        <f t="shared" si="97"/>
        <v>5.9052953769590815</v>
      </c>
      <c r="G153" s="162">
        <f t="shared" si="97"/>
        <v>5.9052953769590815</v>
      </c>
      <c r="H153" s="162">
        <f t="shared" si="97"/>
        <v>0.42180681263993447</v>
      </c>
      <c r="I153" s="162">
        <f t="shared" si="97"/>
        <v>5.9052953769590815</v>
      </c>
      <c r="J153" s="162">
        <f t="shared" si="97"/>
        <v>8.4361362527986881</v>
      </c>
      <c r="K153" s="162">
        <f t="shared" si="97"/>
        <v>5.0616817516792132</v>
      </c>
      <c r="L153" s="162">
        <f t="shared" si="97"/>
        <v>3.3744545011194758</v>
      </c>
      <c r="M153" s="162">
        <f t="shared" si="97"/>
        <v>0.42180681263993447</v>
      </c>
      <c r="N153" s="162"/>
      <c r="O153" s="179">
        <f t="shared" si="95"/>
        <v>5.9052953769590821E-4</v>
      </c>
      <c r="P153" s="179">
        <f t="shared" si="95"/>
        <v>8.4361362527986868E-3</v>
      </c>
      <c r="Q153" s="179">
        <f t="shared" si="95"/>
        <v>6.3271021895990168E-2</v>
      </c>
      <c r="R153" s="179">
        <f t="shared" si="95"/>
        <v>1.0966977128638295E-2</v>
      </c>
      <c r="S153" s="197">
        <f t="shared" si="95"/>
        <v>7.0042708489348321E-3</v>
      </c>
    </row>
    <row r="154" spans="2:19" s="1" customFormat="1" ht="15.6" customHeight="1" thickBot="1" x14ac:dyDescent="0.3">
      <c r="B154" s="42" t="s">
        <v>19</v>
      </c>
      <c r="C154" s="181">
        <f t="shared" ref="C154:M154" si="98">$E50*C35/100</f>
        <v>60.395066355263332</v>
      </c>
      <c r="D154" s="181">
        <f t="shared" si="98"/>
        <v>0.8273794940304271</v>
      </c>
      <c r="E154" s="181">
        <f t="shared" si="98"/>
        <v>17.715886130877244</v>
      </c>
      <c r="F154" s="181">
        <f t="shared" si="98"/>
        <v>6.4421404112280891</v>
      </c>
      <c r="G154" s="181">
        <f t="shared" si="98"/>
        <v>6.4421404112280891</v>
      </c>
      <c r="H154" s="181">
        <f t="shared" si="98"/>
        <v>0.48316053084210664</v>
      </c>
      <c r="I154" s="181">
        <f t="shared" si="98"/>
        <v>6.4421404112280891</v>
      </c>
      <c r="J154" s="181">
        <f t="shared" si="98"/>
        <v>8.8579430654386222</v>
      </c>
      <c r="K154" s="181">
        <f t="shared" si="98"/>
        <v>5.6368728598245772</v>
      </c>
      <c r="L154" s="181">
        <f t="shared" si="98"/>
        <v>4.0263377570175551</v>
      </c>
      <c r="M154" s="181">
        <f t="shared" si="98"/>
        <v>0.48316053084210664</v>
      </c>
      <c r="N154" s="181"/>
      <c r="O154" s="201">
        <f t="shared" si="95"/>
        <v>6.4421404112280888E-4</v>
      </c>
      <c r="P154" s="201">
        <f t="shared" si="95"/>
        <v>8.8579430654386216E-3</v>
      </c>
      <c r="Q154" s="201">
        <f t="shared" si="95"/>
        <v>6.4421404112280894E-2</v>
      </c>
      <c r="R154" s="201">
        <f t="shared" si="95"/>
        <v>1.1273745719649156E-2</v>
      </c>
      <c r="S154" s="198">
        <f t="shared" si="95"/>
        <v>6.6858949012559774E-3</v>
      </c>
    </row>
    <row r="155" spans="2:19" s="1" customFormat="1" ht="15.6" customHeight="1" x14ac:dyDescent="0.25">
      <c r="B155" s="78" t="s">
        <v>39</v>
      </c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9"/>
    </row>
    <row r="156" spans="2:19" s="1" customFormat="1" ht="15.6" customHeight="1" x14ac:dyDescent="0.25">
      <c r="B156" s="44" t="s">
        <v>13</v>
      </c>
      <c r="C156" s="192">
        <f>C146-C$7</f>
        <v>0.97945914094993469</v>
      </c>
      <c r="D156" s="192">
        <f t="shared" ref="D156:M156" si="99">D146-D$7</f>
        <v>0.1101876789509777</v>
      </c>
      <c r="E156" s="162">
        <f t="shared" si="99"/>
        <v>0</v>
      </c>
      <c r="F156" s="192">
        <f t="shared" si="99"/>
        <v>-0.1271350937921758</v>
      </c>
      <c r="G156" s="192">
        <f t="shared" si="99"/>
        <v>0.15308103130078532</v>
      </c>
      <c r="H156" s="192">
        <f t="shared" si="99"/>
        <v>-0.11759996175776377</v>
      </c>
      <c r="I156" s="192">
        <f t="shared" si="99"/>
        <v>-0.4073512188851387</v>
      </c>
      <c r="J156" s="192">
        <f t="shared" si="99"/>
        <v>-0.32043232823130197</v>
      </c>
      <c r="K156" s="192">
        <f t="shared" si="99"/>
        <v>-0.50789172673099214</v>
      </c>
      <c r="L156" s="192">
        <f t="shared" si="99"/>
        <v>-0.80488288430145216</v>
      </c>
      <c r="M156" s="192">
        <f t="shared" si="99"/>
        <v>-8.6464836747434687E-2</v>
      </c>
      <c r="N156" s="192"/>
      <c r="O156" s="179">
        <f>O146-O$7</f>
        <v>-1.0464990887060351E-5</v>
      </c>
      <c r="P156" s="179">
        <f t="shared" ref="O156:S158" si="100">P146-P$7</f>
        <v>-7.5654270092103282E-4</v>
      </c>
      <c r="Q156" s="179">
        <f t="shared" si="100"/>
        <v>-4.5102846728068899E-3</v>
      </c>
      <c r="R156" s="179">
        <f t="shared" si="100"/>
        <v>-7.4205693456137756E-4</v>
      </c>
      <c r="S156" s="197">
        <f t="shared" si="100"/>
        <v>8.9040548647254664E-4</v>
      </c>
    </row>
    <row r="157" spans="2:19" s="1" customFormat="1" ht="15.6" customHeight="1" x14ac:dyDescent="0.25">
      <c r="B157" s="44" t="s">
        <v>14</v>
      </c>
      <c r="C157" s="192">
        <f t="shared" ref="C157:M157" si="101">C147-C$7</f>
        <v>2.5612346883496997</v>
      </c>
      <c r="D157" s="192">
        <f t="shared" si="101"/>
        <v>0.27270865099266883</v>
      </c>
      <c r="E157" s="162">
        <f t="shared" si="101"/>
        <v>0</v>
      </c>
      <c r="F157" s="192">
        <f t="shared" si="101"/>
        <v>-0.75984531275207656</v>
      </c>
      <c r="G157" s="192">
        <f t="shared" si="101"/>
        <v>-0.47962918765911544</v>
      </c>
      <c r="H157" s="192">
        <f t="shared" si="101"/>
        <v>-0.12709061504216229</v>
      </c>
      <c r="I157" s="192">
        <f t="shared" si="101"/>
        <v>-1.0400614378450395</v>
      </c>
      <c r="J157" s="192">
        <f t="shared" si="101"/>
        <v>-3.1676283135508592</v>
      </c>
      <c r="K157" s="192">
        <f t="shared" si="101"/>
        <v>-1.2987795004308693</v>
      </c>
      <c r="L157" s="192">
        <f t="shared" si="101"/>
        <v>-0.89978941714543725</v>
      </c>
      <c r="M157" s="192">
        <f t="shared" si="101"/>
        <v>-9.5955490031833193E-2</v>
      </c>
      <c r="N157" s="192"/>
      <c r="O157" s="179">
        <f t="shared" si="100"/>
        <v>8.2859766409525159E-5</v>
      </c>
      <c r="P157" s="179">
        <f t="shared" si="100"/>
        <v>-1.0728978104009822E-3</v>
      </c>
      <c r="Q157" s="179">
        <f t="shared" si="100"/>
        <v>-4.5102846728068899E-3</v>
      </c>
      <c r="R157" s="179">
        <f t="shared" si="100"/>
        <v>-7.4205693456137582E-4</v>
      </c>
      <c r="S157" s="197">
        <f t="shared" si="100"/>
        <v>2.2037062706478303E-3</v>
      </c>
    </row>
    <row r="158" spans="2:19" s="1" customFormat="1" ht="15.6" customHeight="1" x14ac:dyDescent="0.25">
      <c r="B158" s="44" t="s">
        <v>15</v>
      </c>
      <c r="C158" s="192">
        <f t="shared" ref="C158:M158" si="102">C148-C$7</f>
        <v>4.6702687515493793</v>
      </c>
      <c r="D158" s="192">
        <f t="shared" si="102"/>
        <v>0.48940328038159042</v>
      </c>
      <c r="E158" s="162">
        <f t="shared" si="102"/>
        <v>0</v>
      </c>
      <c r="F158" s="192">
        <f t="shared" si="102"/>
        <v>-0.8652970159120601</v>
      </c>
      <c r="G158" s="192">
        <f t="shared" si="102"/>
        <v>-0.58508089081909898</v>
      </c>
      <c r="H158" s="192">
        <f t="shared" si="102"/>
        <v>-0.1397448194213603</v>
      </c>
      <c r="I158" s="192">
        <f t="shared" si="102"/>
        <v>-1.145513141005023</v>
      </c>
      <c r="J158" s="192">
        <f t="shared" si="102"/>
        <v>-3.2730800167108427</v>
      </c>
      <c r="K158" s="192">
        <f t="shared" si="102"/>
        <v>-1.6151346099108204</v>
      </c>
      <c r="L158" s="192">
        <f t="shared" si="102"/>
        <v>-1.0263314609374177</v>
      </c>
      <c r="M158" s="192">
        <f t="shared" si="102"/>
        <v>-0.10860969441103123</v>
      </c>
      <c r="N158" s="192"/>
      <c r="O158" s="179">
        <f t="shared" si="100"/>
        <v>1.1871334548391968E-4</v>
      </c>
      <c r="P158" s="179">
        <f t="shared" si="100"/>
        <v>-1.4947046230409178E-3</v>
      </c>
      <c r="Q158" s="179">
        <f t="shared" si="100"/>
        <v>-4.5102846728068899E-3</v>
      </c>
      <c r="R158" s="179">
        <f t="shared" si="100"/>
        <v>-7.4205693456137582E-4</v>
      </c>
      <c r="S158" s="197">
        <f t="shared" si="100"/>
        <v>3.95477398288154E-3</v>
      </c>
    </row>
    <row r="159" spans="2:19" s="1" customFormat="1" ht="15.6" customHeight="1" x14ac:dyDescent="0.25">
      <c r="B159" s="45"/>
      <c r="C159" s="192"/>
      <c r="D159" s="192"/>
      <c r="E159" s="162"/>
      <c r="F159" s="192"/>
      <c r="G159" s="192"/>
      <c r="H159" s="192"/>
      <c r="I159" s="192"/>
      <c r="J159" s="192"/>
      <c r="K159" s="192"/>
      <c r="L159" s="192"/>
      <c r="M159" s="192"/>
      <c r="N159" s="192"/>
      <c r="O159" s="179"/>
      <c r="P159" s="179"/>
      <c r="Q159" s="179"/>
      <c r="R159" s="179"/>
      <c r="S159" s="197"/>
    </row>
    <row r="160" spans="2:19" s="1" customFormat="1" ht="15.6" customHeight="1" x14ac:dyDescent="0.25">
      <c r="B160" s="44"/>
      <c r="C160" s="192"/>
      <c r="D160" s="192"/>
      <c r="E160" s="162"/>
      <c r="F160" s="192"/>
      <c r="G160" s="192"/>
      <c r="H160" s="192"/>
      <c r="I160" s="192"/>
      <c r="J160" s="192"/>
      <c r="K160" s="192"/>
      <c r="L160" s="192"/>
      <c r="M160" s="192"/>
      <c r="N160" s="192"/>
      <c r="O160" s="179"/>
      <c r="P160" s="179"/>
      <c r="Q160" s="179"/>
      <c r="R160" s="179"/>
      <c r="S160" s="197"/>
    </row>
    <row r="161" spans="2:38" s="1" customFormat="1" ht="15.6" customHeight="1" x14ac:dyDescent="0.25">
      <c r="B161" s="44" t="s">
        <v>16</v>
      </c>
      <c r="C161" s="192">
        <f t="shared" ref="C161:M161" si="103">C151-C$7</f>
        <v>1.5622185531498403</v>
      </c>
      <c r="D161" s="192">
        <f t="shared" si="103"/>
        <v>-6.9440763831943864E-2</v>
      </c>
      <c r="E161" s="162">
        <f t="shared" si="103"/>
        <v>0</v>
      </c>
      <c r="F161" s="192">
        <f t="shared" si="103"/>
        <v>0.10596867108778785</v>
      </c>
      <c r="G161" s="192">
        <f t="shared" si="103"/>
        <v>0.38618479618074897</v>
      </c>
      <c r="H161" s="192">
        <f t="shared" si="103"/>
        <v>5.1400267780209924E-2</v>
      </c>
      <c r="I161" s="192">
        <f t="shared" si="103"/>
        <v>0.29196007575475225</v>
      </c>
      <c r="J161" s="192">
        <f t="shared" si="103"/>
        <v>0.4954308488485708</v>
      </c>
      <c r="K161" s="192">
        <f t="shared" si="103"/>
        <v>0.36624739156887065</v>
      </c>
      <c r="L161" s="192">
        <f t="shared" si="103"/>
        <v>0.41891188131835744</v>
      </c>
      <c r="M161" s="192">
        <f t="shared" si="103"/>
        <v>8.2535392790539008E-2</v>
      </c>
      <c r="N161" s="192"/>
      <c r="O161" s="179">
        <f t="shared" ref="O161:S164" si="104">O151-O$7</f>
        <v>6.8207529759927419E-5</v>
      </c>
      <c r="P161" s="179">
        <f t="shared" si="104"/>
        <v>5.9320476158838779E-5</v>
      </c>
      <c r="Q161" s="179">
        <f t="shared" si="104"/>
        <v>7.1449035711912898E-3</v>
      </c>
      <c r="R161" s="179">
        <f t="shared" si="104"/>
        <v>6.5656565471840407E-4</v>
      </c>
      <c r="S161" s="197">
        <f t="shared" si="104"/>
        <v>-5.6113748551065747E-4</v>
      </c>
    </row>
    <row r="162" spans="2:38" s="1" customFormat="1" ht="15.6" customHeight="1" x14ac:dyDescent="0.25">
      <c r="B162" s="44" t="s">
        <v>17</v>
      </c>
      <c r="C162" s="192">
        <f t="shared" ref="C162:M162" si="105">C152-C$7</f>
        <v>3.1939449073095858</v>
      </c>
      <c r="D162" s="192">
        <f t="shared" si="105"/>
        <v>-0.11734168190738981</v>
      </c>
      <c r="E162" s="162">
        <f t="shared" si="105"/>
        <v>0</v>
      </c>
      <c r="F162" s="192">
        <f t="shared" si="105"/>
        <v>0.75865921275168624</v>
      </c>
      <c r="G162" s="192">
        <f t="shared" si="105"/>
        <v>1.0388753378446474</v>
      </c>
      <c r="H162" s="192">
        <f t="shared" si="105"/>
        <v>0.12599347254179835</v>
      </c>
      <c r="I162" s="192">
        <f t="shared" si="105"/>
        <v>0.47844308765872334</v>
      </c>
      <c r="J162" s="192">
        <f t="shared" si="105"/>
        <v>1.0082591315844898</v>
      </c>
      <c r="K162" s="192">
        <f t="shared" si="105"/>
        <v>0.59935115644883519</v>
      </c>
      <c r="L162" s="192">
        <f t="shared" si="105"/>
        <v>0.74525715215030663</v>
      </c>
      <c r="M162" s="192">
        <f t="shared" si="105"/>
        <v>0.15712859755212744</v>
      </c>
      <c r="N162" s="192"/>
      <c r="O162" s="179">
        <f t="shared" si="104"/>
        <v>1.3347658392631723E-4</v>
      </c>
      <c r="P162" s="179">
        <f t="shared" si="104"/>
        <v>5.7214875889475929E-4</v>
      </c>
      <c r="Q162" s="179">
        <f t="shared" si="104"/>
        <v>1.320560145807035E-2</v>
      </c>
      <c r="R162" s="179">
        <f t="shared" si="104"/>
        <v>1.0295316785263464E-3</v>
      </c>
      <c r="S162" s="197">
        <f t="shared" si="104"/>
        <v>-9.4821561137284523E-4</v>
      </c>
    </row>
    <row r="163" spans="2:38" s="1" customFormat="1" ht="15.6" customHeight="1" x14ac:dyDescent="0.25">
      <c r="B163" s="44" t="s">
        <v>18</v>
      </c>
      <c r="C163" s="192">
        <f t="shared" ref="C163:M163" si="106">C153-C$7</f>
        <v>4.670268751549365</v>
      </c>
      <c r="D163" s="192">
        <f t="shared" si="106"/>
        <v>-0.16068060778517379</v>
      </c>
      <c r="E163" s="162">
        <f t="shared" si="106"/>
        <v>0</v>
      </c>
      <c r="F163" s="192">
        <f t="shared" si="106"/>
        <v>1.3491887504475946</v>
      </c>
      <c r="G163" s="192">
        <f t="shared" si="106"/>
        <v>1.6294048755405557</v>
      </c>
      <c r="H163" s="192">
        <f t="shared" si="106"/>
        <v>0.19348256256418792</v>
      </c>
      <c r="I163" s="192">
        <f t="shared" si="106"/>
        <v>1.0689726253546317</v>
      </c>
      <c r="J163" s="192">
        <f t="shared" si="106"/>
        <v>1.4722466254884186</v>
      </c>
      <c r="K163" s="192">
        <f t="shared" si="106"/>
        <v>1.2320613754087373</v>
      </c>
      <c r="L163" s="192">
        <f t="shared" si="106"/>
        <v>1.4623287336381958</v>
      </c>
      <c r="M163" s="192">
        <f t="shared" si="106"/>
        <v>0.224617687574517</v>
      </c>
      <c r="N163" s="192"/>
      <c r="O163" s="179">
        <f t="shared" si="104"/>
        <v>1.9252953769590818E-4</v>
      </c>
      <c r="P163" s="179">
        <f t="shared" si="104"/>
        <v>1.0361362527986865E-3</v>
      </c>
      <c r="Q163" s="179">
        <f t="shared" si="104"/>
        <v>1.4471021895990165E-2</v>
      </c>
      <c r="R163" s="179">
        <f t="shared" si="104"/>
        <v>1.3669771286382963E-3</v>
      </c>
      <c r="S163" s="197">
        <f t="shared" si="104"/>
        <v>-1.2984291538195875E-3</v>
      </c>
    </row>
    <row r="164" spans="2:38" s="1" customFormat="1" ht="15.6" customHeight="1" thickBot="1" x14ac:dyDescent="0.3">
      <c r="B164" s="42" t="s">
        <v>19</v>
      </c>
      <c r="C164" s="195">
        <f t="shared" ref="C164:M164" si="107">C154-C$7</f>
        <v>6.0123813372218819</v>
      </c>
      <c r="D164" s="195">
        <f t="shared" si="107"/>
        <v>-0.20007963131043227</v>
      </c>
      <c r="E164" s="181">
        <f t="shared" si="107"/>
        <v>0</v>
      </c>
      <c r="F164" s="195">
        <f t="shared" si="107"/>
        <v>1.8860337847166022</v>
      </c>
      <c r="G164" s="195">
        <f t="shared" si="107"/>
        <v>2.1662499098095633</v>
      </c>
      <c r="H164" s="195">
        <f t="shared" si="107"/>
        <v>0.25483628076636011</v>
      </c>
      <c r="I164" s="195">
        <f t="shared" si="107"/>
        <v>1.6058176596236393</v>
      </c>
      <c r="J164" s="195">
        <f t="shared" si="107"/>
        <v>1.8940534381283527</v>
      </c>
      <c r="K164" s="195">
        <f t="shared" si="107"/>
        <v>1.8072524835541013</v>
      </c>
      <c r="L164" s="195">
        <f t="shared" si="107"/>
        <v>2.1142119895362752</v>
      </c>
      <c r="M164" s="195">
        <f t="shared" si="107"/>
        <v>0.28597140577668917</v>
      </c>
      <c r="N164" s="195"/>
      <c r="O164" s="201">
        <f t="shared" si="104"/>
        <v>2.4621404112280885E-4</v>
      </c>
      <c r="P164" s="201">
        <f t="shared" si="104"/>
        <v>1.4579430654386213E-3</v>
      </c>
      <c r="Q164" s="201">
        <f t="shared" si="104"/>
        <v>1.5621404112280891E-2</v>
      </c>
      <c r="R164" s="201">
        <f t="shared" si="104"/>
        <v>1.673745719649157E-3</v>
      </c>
      <c r="S164" s="198">
        <f t="shared" si="104"/>
        <v>-1.6168051014984423E-3</v>
      </c>
    </row>
    <row r="165" spans="2:38" s="1" customFormat="1" x14ac:dyDescent="0.25">
      <c r="B165" s="78" t="s">
        <v>27</v>
      </c>
      <c r="C165" s="76"/>
      <c r="D165" s="77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5"/>
      <c r="T165" s="2"/>
      <c r="U165" s="2"/>
      <c r="W165" s="74"/>
      <c r="AG165" s="2"/>
      <c r="AL165" s="73"/>
    </row>
    <row r="166" spans="2:38" s="1" customFormat="1" x14ac:dyDescent="0.25">
      <c r="B166" s="44" t="s">
        <v>13</v>
      </c>
      <c r="C166" s="162">
        <f>C156/C$7*100</f>
        <v>1.8010496183206093</v>
      </c>
      <c r="D166" s="162">
        <f t="shared" ref="D166:M166" si="108">D156/D$7*100</f>
        <v>10.724288317982767</v>
      </c>
      <c r="E166" s="162">
        <f t="shared" si="108"/>
        <v>0</v>
      </c>
      <c r="F166" s="162">
        <f t="shared" si="108"/>
        <v>-2.7904328018222966</v>
      </c>
      <c r="G166" s="162">
        <f t="shared" si="108"/>
        <v>3.5800970873786579</v>
      </c>
      <c r="H166" s="162">
        <f t="shared" si="108"/>
        <v>-51.505681818181813</v>
      </c>
      <c r="I166" s="162">
        <f t="shared" si="108"/>
        <v>-8.4227467811158796</v>
      </c>
      <c r="J166" s="162">
        <f t="shared" si="108"/>
        <v>-4.6013412816691304</v>
      </c>
      <c r="K166" s="162">
        <f t="shared" si="108"/>
        <v>-13.262195121951198</v>
      </c>
      <c r="L166" s="162">
        <f t="shared" si="108"/>
        <v>-42.093616329519605</v>
      </c>
      <c r="M166" s="162">
        <f t="shared" si="108"/>
        <v>-43.848684210526315</v>
      </c>
      <c r="N166" s="162"/>
      <c r="O166" s="162">
        <f>O156/O$7*100</f>
        <v>-2.6293946952412943</v>
      </c>
      <c r="P166" s="162">
        <f t="shared" ref="O166:S168" si="109">P156/P$7*100</f>
        <v>-10.223550012446388</v>
      </c>
      <c r="Q166" s="162">
        <f t="shared" si="109"/>
        <v>-9.2423866246042827</v>
      </c>
      <c r="R166" s="162">
        <f t="shared" si="109"/>
        <v>-7.7297597350143503</v>
      </c>
      <c r="S166" s="199">
        <f t="shared" si="109"/>
        <v>10.724288317982761</v>
      </c>
      <c r="T166" s="2"/>
      <c r="U166" s="2"/>
      <c r="W166" s="74"/>
      <c r="AG166" s="2"/>
      <c r="AL166" s="73"/>
    </row>
    <row r="167" spans="2:38" s="1" customFormat="1" x14ac:dyDescent="0.25">
      <c r="B167" s="44" t="s">
        <v>14</v>
      </c>
      <c r="C167" s="162">
        <f t="shared" ref="C167:M167" si="110">C157/C$7*100</f>
        <v>4.7096510359869326</v>
      </c>
      <c r="D167" s="162">
        <f t="shared" si="110"/>
        <v>26.542043791980319</v>
      </c>
      <c r="E167" s="162">
        <f t="shared" si="110"/>
        <v>0</v>
      </c>
      <c r="F167" s="162">
        <f t="shared" si="110"/>
        <v>-16.677513830133378</v>
      </c>
      <c r="G167" s="162">
        <f t="shared" si="110"/>
        <v>-11.217059639389703</v>
      </c>
      <c r="H167" s="162">
        <f t="shared" si="110"/>
        <v>-55.662337662337656</v>
      </c>
      <c r="I167" s="162">
        <f t="shared" si="110"/>
        <v>-21.505211526670738</v>
      </c>
      <c r="J167" s="162">
        <f t="shared" si="110"/>
        <v>-45.486480732382354</v>
      </c>
      <c r="K167" s="162">
        <f t="shared" si="110"/>
        <v>-33.914053426248536</v>
      </c>
      <c r="L167" s="162">
        <f t="shared" si="110"/>
        <v>-47.057020644132201</v>
      </c>
      <c r="M167" s="162">
        <f t="shared" si="110"/>
        <v>-48.661654135338331</v>
      </c>
      <c r="N167" s="162"/>
      <c r="O167" s="162">
        <f t="shared" si="109"/>
        <v>20.819036786312854</v>
      </c>
      <c r="P167" s="162">
        <f t="shared" si="109"/>
        <v>-14.49861905947273</v>
      </c>
      <c r="Q167" s="162">
        <f t="shared" si="109"/>
        <v>-9.2423866246042827</v>
      </c>
      <c r="R167" s="162">
        <f t="shared" si="109"/>
        <v>-7.7297597350143326</v>
      </c>
      <c r="S167" s="199">
        <f t="shared" si="109"/>
        <v>26.54204379198033</v>
      </c>
      <c r="T167" s="2"/>
      <c r="U167" s="2"/>
      <c r="W167" s="74"/>
      <c r="AG167" s="2"/>
      <c r="AL167" s="73"/>
    </row>
    <row r="168" spans="2:38" s="1" customFormat="1" x14ac:dyDescent="0.25">
      <c r="B168" s="44" t="s">
        <v>15</v>
      </c>
      <c r="C168" s="162">
        <f t="shared" ref="C168:M168" si="111">C158/C$7*100</f>
        <v>8.5877862595420176</v>
      </c>
      <c r="D168" s="162">
        <f t="shared" si="111"/>
        <v>47.632384423977058</v>
      </c>
      <c r="E168" s="162">
        <f t="shared" si="111"/>
        <v>0</v>
      </c>
      <c r="F168" s="162">
        <f t="shared" si="111"/>
        <v>-18.992027334851894</v>
      </c>
      <c r="G168" s="162">
        <f t="shared" si="111"/>
        <v>-13.683252427184431</v>
      </c>
      <c r="H168" s="162">
        <f t="shared" si="111"/>
        <v>-61.204545454545446</v>
      </c>
      <c r="I168" s="162">
        <f t="shared" si="111"/>
        <v>-23.685622317596547</v>
      </c>
      <c r="J168" s="162">
        <f t="shared" si="111"/>
        <v>-47.000745156482843</v>
      </c>
      <c r="K168" s="162">
        <f t="shared" si="111"/>
        <v>-42.174796747967477</v>
      </c>
      <c r="L168" s="162">
        <f t="shared" si="111"/>
        <v>-53.674893063615684</v>
      </c>
      <c r="M168" s="162">
        <f t="shared" si="111"/>
        <v>-55.078947368421041</v>
      </c>
      <c r="N168" s="162"/>
      <c r="O168" s="162">
        <f t="shared" si="109"/>
        <v>29.827473739678311</v>
      </c>
      <c r="P168" s="162">
        <f t="shared" si="109"/>
        <v>-20.198711122174565</v>
      </c>
      <c r="Q168" s="162">
        <f t="shared" si="109"/>
        <v>-9.2423866246042827</v>
      </c>
      <c r="R168" s="162">
        <f t="shared" si="109"/>
        <v>-7.7297597350143326</v>
      </c>
      <c r="S168" s="199">
        <f t="shared" si="109"/>
        <v>47.632384423977072</v>
      </c>
      <c r="T168" s="2"/>
      <c r="U168" s="2"/>
      <c r="W168" s="74"/>
      <c r="AG168" s="2"/>
      <c r="AL168" s="73"/>
    </row>
    <row r="169" spans="2:38" s="1" customFormat="1" x14ac:dyDescent="0.25">
      <c r="B169" s="45"/>
      <c r="C169" s="162"/>
      <c r="D169" s="162"/>
      <c r="E169" s="162"/>
      <c r="F169" s="162"/>
      <c r="G169" s="162"/>
      <c r="H169" s="162"/>
      <c r="I169" s="162"/>
      <c r="J169" s="162"/>
      <c r="K169" s="162"/>
      <c r="L169" s="162"/>
      <c r="M169" s="162"/>
      <c r="N169" s="162"/>
      <c r="O169" s="162"/>
      <c r="P169" s="162"/>
      <c r="Q169" s="162"/>
      <c r="R169" s="162"/>
      <c r="S169" s="199"/>
      <c r="T169" s="2"/>
      <c r="U169" s="2"/>
      <c r="W169" s="74"/>
      <c r="AG169" s="2"/>
      <c r="AL169" s="73"/>
    </row>
    <row r="170" spans="2:38" s="1" customFormat="1" x14ac:dyDescent="0.25">
      <c r="B170" s="44"/>
      <c r="C170" s="162"/>
      <c r="D170" s="162"/>
      <c r="E170" s="162"/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2"/>
      <c r="R170" s="162"/>
      <c r="S170" s="199"/>
      <c r="T170" s="2"/>
      <c r="U170" s="2"/>
      <c r="W170" s="74"/>
      <c r="AG170" s="2"/>
      <c r="AL170" s="73"/>
    </row>
    <row r="171" spans="2:38" s="1" customFormat="1" x14ac:dyDescent="0.25">
      <c r="B171" s="44" t="s">
        <v>16</v>
      </c>
      <c r="C171" s="162">
        <f t="shared" ref="C171:M171" si="112">C161/C$7*100</f>
        <v>2.8726396143029245</v>
      </c>
      <c r="D171" s="162">
        <f t="shared" si="112"/>
        <v>-6.7584940480145042</v>
      </c>
      <c r="E171" s="162">
        <f t="shared" si="112"/>
        <v>0</v>
      </c>
      <c r="F171" s="162">
        <f t="shared" si="112"/>
        <v>2.3258602086081068</v>
      </c>
      <c r="G171" s="162">
        <f t="shared" si="112"/>
        <v>9.0316811446091112</v>
      </c>
      <c r="H171" s="162">
        <f t="shared" si="112"/>
        <v>22.511961722488035</v>
      </c>
      <c r="I171" s="162">
        <f t="shared" si="112"/>
        <v>6.0368195166026606</v>
      </c>
      <c r="J171" s="162">
        <f t="shared" si="112"/>
        <v>7.114283473213602</v>
      </c>
      <c r="K171" s="162">
        <f t="shared" si="112"/>
        <v>9.563543003851084</v>
      </c>
      <c r="L171" s="162">
        <f t="shared" si="112"/>
        <v>21.908176148379773</v>
      </c>
      <c r="M171" s="162">
        <f t="shared" si="112"/>
        <v>41.855955678670362</v>
      </c>
      <c r="N171" s="162"/>
      <c r="O171" s="162">
        <f t="shared" ref="O171:S174" si="113">O161/O$7*100</f>
        <v>17.137570291439051</v>
      </c>
      <c r="P171" s="162">
        <f t="shared" si="113"/>
        <v>0.80162805620052402</v>
      </c>
      <c r="Q171" s="162">
        <f t="shared" si="113"/>
        <v>14.6411958426051</v>
      </c>
      <c r="R171" s="162">
        <f t="shared" si="113"/>
        <v>6.8392255699833759</v>
      </c>
      <c r="S171" s="199">
        <f t="shared" si="113"/>
        <v>-6.7584940480145033</v>
      </c>
      <c r="T171" s="2"/>
      <c r="U171" s="2"/>
      <c r="W171" s="74"/>
      <c r="AG171" s="2"/>
      <c r="AL171" s="73"/>
    </row>
    <row r="172" spans="2:38" s="1" customFormat="1" x14ac:dyDescent="0.25">
      <c r="B172" s="44" t="s">
        <v>17</v>
      </c>
      <c r="C172" s="162">
        <f t="shared" ref="C172:M172" si="114">C162/C$7*100</f>
        <v>5.8730916030534255</v>
      </c>
      <c r="D172" s="162">
        <f t="shared" si="114"/>
        <v>-11.420569345613794</v>
      </c>
      <c r="E172" s="162">
        <f t="shared" si="114"/>
        <v>0</v>
      </c>
      <c r="F172" s="162">
        <f t="shared" si="114"/>
        <v>16.65148063781324</v>
      </c>
      <c r="G172" s="162">
        <f t="shared" si="114"/>
        <v>24.296116504854385</v>
      </c>
      <c r="H172" s="162">
        <f t="shared" si="114"/>
        <v>55.181818181818201</v>
      </c>
      <c r="I172" s="162">
        <f t="shared" si="114"/>
        <v>9.8927038626609409</v>
      </c>
      <c r="J172" s="162">
        <f t="shared" si="114"/>
        <v>14.478390461997018</v>
      </c>
      <c r="K172" s="162">
        <f t="shared" si="114"/>
        <v>15.650406504065053</v>
      </c>
      <c r="L172" s="162">
        <f t="shared" si="114"/>
        <v>38.97532080915294</v>
      </c>
      <c r="M172" s="162">
        <f t="shared" si="114"/>
        <v>79.684210526315809</v>
      </c>
      <c r="N172" s="162"/>
      <c r="O172" s="162">
        <f t="shared" si="113"/>
        <v>33.53683013224051</v>
      </c>
      <c r="P172" s="162">
        <f t="shared" si="113"/>
        <v>7.7317399850643147</v>
      </c>
      <c r="Q172" s="162">
        <f t="shared" si="113"/>
        <v>27.060658725553992</v>
      </c>
      <c r="R172" s="162">
        <f t="shared" si="113"/>
        <v>10.724288317982776</v>
      </c>
      <c r="S172" s="199">
        <f t="shared" si="113"/>
        <v>-11.420569345613774</v>
      </c>
      <c r="T172" s="2"/>
      <c r="U172" s="2"/>
      <c r="W172" s="74"/>
      <c r="AG172" s="2"/>
      <c r="AL172" s="73"/>
    </row>
    <row r="173" spans="2:38" s="1" customFormat="1" x14ac:dyDescent="0.25">
      <c r="B173" s="44" t="s">
        <v>18</v>
      </c>
      <c r="C173" s="162">
        <f t="shared" ref="C173:M173" si="115">C163/C$7*100</f>
        <v>8.5877862595419927</v>
      </c>
      <c r="D173" s="162">
        <f t="shared" si="115"/>
        <v>-15.638637472013112</v>
      </c>
      <c r="E173" s="162">
        <f t="shared" si="115"/>
        <v>0</v>
      </c>
      <c r="F173" s="162">
        <f t="shared" si="115"/>
        <v>29.612756264236939</v>
      </c>
      <c r="G173" s="162">
        <f t="shared" si="115"/>
        <v>38.106796116504874</v>
      </c>
      <c r="H173" s="162">
        <f t="shared" si="115"/>
        <v>84.740259740259788</v>
      </c>
      <c r="I173" s="162">
        <f t="shared" si="115"/>
        <v>22.103004291845497</v>
      </c>
      <c r="J173" s="162">
        <f t="shared" si="115"/>
        <v>21.141153928039188</v>
      </c>
      <c r="K173" s="162">
        <f t="shared" si="115"/>
        <v>32.171893147502935</v>
      </c>
      <c r="L173" s="162">
        <f t="shared" si="115"/>
        <v>76.476597852892652</v>
      </c>
      <c r="M173" s="162">
        <f t="shared" si="115"/>
        <v>113.90977443609027</v>
      </c>
      <c r="N173" s="162"/>
      <c r="O173" s="162">
        <f t="shared" si="113"/>
        <v>48.374255702489485</v>
      </c>
      <c r="P173" s="162">
        <f t="shared" si="113"/>
        <v>14.001841254036304</v>
      </c>
      <c r="Q173" s="162">
        <f t="shared" si="113"/>
        <v>29.653733393422467</v>
      </c>
      <c r="R173" s="162">
        <f t="shared" si="113"/>
        <v>14.239345089982255</v>
      </c>
      <c r="S173" s="199">
        <f t="shared" si="113"/>
        <v>-15.638637472013125</v>
      </c>
      <c r="T173" s="2"/>
      <c r="U173" s="2"/>
      <c r="W173" s="74"/>
      <c r="AG173" s="2"/>
      <c r="AL173" s="73"/>
    </row>
    <row r="174" spans="2:38" s="1" customFormat="1" ht="15.75" thickBot="1" x14ac:dyDescent="0.3">
      <c r="B174" s="42" t="s">
        <v>19</v>
      </c>
      <c r="C174" s="181">
        <f t="shared" ref="C174:M174" si="116">C164/C$7*100</f>
        <v>11.055690492713397</v>
      </c>
      <c r="D174" s="181">
        <f t="shared" si="116"/>
        <v>-19.473244859648883</v>
      </c>
      <c r="E174" s="181">
        <f t="shared" si="116"/>
        <v>0</v>
      </c>
      <c r="F174" s="181">
        <f t="shared" si="116"/>
        <v>41.395734106440301</v>
      </c>
      <c r="G174" s="181">
        <f t="shared" si="116"/>
        <v>50.661959399823509</v>
      </c>
      <c r="H174" s="181">
        <f t="shared" si="116"/>
        <v>111.61157024793388</v>
      </c>
      <c r="I174" s="181">
        <f t="shared" si="116"/>
        <v>33.203277409285995</v>
      </c>
      <c r="J174" s="181">
        <f t="shared" si="116"/>
        <v>27.198211624441143</v>
      </c>
      <c r="K174" s="181">
        <f t="shared" si="116"/>
        <v>47.191426459719146</v>
      </c>
      <c r="L174" s="181">
        <f t="shared" si="116"/>
        <v>110.56866789265595</v>
      </c>
      <c r="M174" s="181">
        <f t="shared" si="116"/>
        <v>145.02392344497608</v>
      </c>
      <c r="N174" s="181"/>
      <c r="O174" s="181">
        <f t="shared" si="113"/>
        <v>61.862824402715788</v>
      </c>
      <c r="P174" s="181">
        <f t="shared" si="113"/>
        <v>19.701933316738124</v>
      </c>
      <c r="Q174" s="181">
        <f t="shared" si="113"/>
        <v>32.011074000575597</v>
      </c>
      <c r="R174" s="181">
        <f t="shared" si="113"/>
        <v>17.434851246345389</v>
      </c>
      <c r="S174" s="200">
        <f t="shared" si="113"/>
        <v>-19.473244859648879</v>
      </c>
      <c r="T174" s="2"/>
      <c r="U174" s="2"/>
      <c r="W174" s="74"/>
      <c r="AG174" s="2"/>
      <c r="AL174" s="73"/>
    </row>
    <row r="175" spans="2:38" s="1" customFormat="1" x14ac:dyDescent="0.25">
      <c r="B175" s="78" t="s">
        <v>38</v>
      </c>
      <c r="C175" s="76"/>
      <c r="D175" s="77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5"/>
      <c r="T175" s="2"/>
      <c r="U175" s="2"/>
      <c r="W175" s="74"/>
      <c r="AG175" s="2"/>
      <c r="AL175" s="73"/>
    </row>
    <row r="176" spans="2:38" s="1" customFormat="1" x14ac:dyDescent="0.25">
      <c r="B176" s="44" t="s">
        <v>13</v>
      </c>
      <c r="C176" s="162">
        <f>C42/$E42</f>
        <v>0.9823081429408318</v>
      </c>
      <c r="D176" s="162">
        <f t="shared" ref="D176:M176" si="117">D42/$E42</f>
        <v>0.90314421089630936</v>
      </c>
      <c r="E176" s="162">
        <f t="shared" si="117"/>
        <v>1</v>
      </c>
      <c r="F176" s="162">
        <f t="shared" si="117"/>
        <v>1.0287053309900409</v>
      </c>
      <c r="G176" s="162">
        <f t="shared" si="117"/>
        <v>0.96543643819566483</v>
      </c>
      <c r="H176" s="162">
        <f t="shared" si="117"/>
        <v>2.0620972466315171</v>
      </c>
      <c r="I176" s="162">
        <f t="shared" si="117"/>
        <v>1.0919742237844172</v>
      </c>
      <c r="J176" s="162">
        <f t="shared" si="117"/>
        <v>1.0482327670376879</v>
      </c>
      <c r="K176" s="162">
        <f t="shared" si="117"/>
        <v>1.1528998242530752</v>
      </c>
      <c r="L176" s="162">
        <f t="shared" si="117"/>
        <v>1.7269253174063808</v>
      </c>
      <c r="M176" s="162">
        <f t="shared" si="117"/>
        <v>1.7809021675454011</v>
      </c>
      <c r="N176" s="162"/>
      <c r="O176" s="162">
        <f t="shared" ref="O176:S178" si="118">O42/$E42</f>
        <v>1.0270039883906605</v>
      </c>
      <c r="P176" s="162">
        <f t="shared" si="118"/>
        <v>1.1138778601054484</v>
      </c>
      <c r="Q176" s="162">
        <f t="shared" si="118"/>
        <v>1.1018359372934976</v>
      </c>
      <c r="R176" s="162">
        <f t="shared" si="118"/>
        <v>1.0837730530755711</v>
      </c>
      <c r="S176" s="199">
        <f t="shared" si="118"/>
        <v>0.90314421089630936</v>
      </c>
      <c r="T176" s="2"/>
      <c r="U176" s="2"/>
      <c r="W176" s="74"/>
      <c r="AG176" s="2"/>
      <c r="AL176" s="73"/>
    </row>
    <row r="177" spans="2:38" s="1" customFormat="1" x14ac:dyDescent="0.25">
      <c r="B177" s="44" t="s">
        <v>14</v>
      </c>
      <c r="C177" s="162">
        <f t="shared" ref="C177:M177" si="119">C43/$E43</f>
        <v>0.95502180563691963</v>
      </c>
      <c r="D177" s="162">
        <f t="shared" si="119"/>
        <v>0.79025118453427057</v>
      </c>
      <c r="E177" s="162">
        <f t="shared" si="119"/>
        <v>1</v>
      </c>
      <c r="F177" s="162">
        <f t="shared" si="119"/>
        <v>1.2001562194883806</v>
      </c>
      <c r="G177" s="162">
        <f t="shared" si="119"/>
        <v>1.1263425112282752</v>
      </c>
      <c r="H177" s="162">
        <f t="shared" si="119"/>
        <v>2.2554188635032211</v>
      </c>
      <c r="I177" s="162">
        <f t="shared" si="119"/>
        <v>1.2739699277484864</v>
      </c>
      <c r="J177" s="162">
        <f t="shared" si="119"/>
        <v>1.8344073423159533</v>
      </c>
      <c r="K177" s="162">
        <f t="shared" si="119"/>
        <v>1.5131810193321615</v>
      </c>
      <c r="L177" s="162">
        <f t="shared" si="119"/>
        <v>1.8888245659132286</v>
      </c>
      <c r="M177" s="162">
        <f t="shared" si="119"/>
        <v>1.9478617457527818</v>
      </c>
      <c r="N177" s="162"/>
      <c r="O177" s="162">
        <f t="shared" si="118"/>
        <v>0.82768413538063101</v>
      </c>
      <c r="P177" s="162">
        <f t="shared" si="118"/>
        <v>1.1695717531107206</v>
      </c>
      <c r="Q177" s="162">
        <f t="shared" si="118"/>
        <v>1.1018359372934972</v>
      </c>
      <c r="R177" s="162">
        <f t="shared" si="118"/>
        <v>1.0837730530755707</v>
      </c>
      <c r="S177" s="199">
        <f t="shared" si="118"/>
        <v>0.79025118453427046</v>
      </c>
      <c r="T177" s="2"/>
      <c r="U177" s="2"/>
      <c r="W177" s="74"/>
      <c r="AG177" s="2"/>
      <c r="AL177" s="73"/>
    </row>
    <row r="178" spans="2:38" s="1" customFormat="1" x14ac:dyDescent="0.25">
      <c r="B178" s="44" t="s">
        <v>15</v>
      </c>
      <c r="C178" s="162">
        <f t="shared" ref="C178:M178" si="120">C44/$E44</f>
        <v>0.92091388400702956</v>
      </c>
      <c r="D178" s="162">
        <f t="shared" si="120"/>
        <v>0.67735815817223199</v>
      </c>
      <c r="E178" s="162">
        <f t="shared" si="120"/>
        <v>1</v>
      </c>
      <c r="F178" s="162">
        <f t="shared" si="120"/>
        <v>1.2344463971880486</v>
      </c>
      <c r="G178" s="162">
        <f t="shared" si="120"/>
        <v>1.1585237258347973</v>
      </c>
      <c r="H178" s="162">
        <f t="shared" si="120"/>
        <v>2.5776215582893962</v>
      </c>
      <c r="I178" s="162">
        <f t="shared" si="120"/>
        <v>1.3103690685413003</v>
      </c>
      <c r="J178" s="162">
        <f t="shared" si="120"/>
        <v>1.8868189806678377</v>
      </c>
      <c r="K178" s="162">
        <f t="shared" si="120"/>
        <v>1.7293497363796131</v>
      </c>
      <c r="L178" s="162">
        <f t="shared" si="120"/>
        <v>2.1586566467579753</v>
      </c>
      <c r="M178" s="162">
        <f t="shared" si="120"/>
        <v>2.2261277094317511</v>
      </c>
      <c r="N178" s="162"/>
      <c r="O178" s="162">
        <f t="shared" si="118"/>
        <v>0.77025299129299518</v>
      </c>
      <c r="P178" s="162">
        <f t="shared" si="118"/>
        <v>1.2531125926186293</v>
      </c>
      <c r="Q178" s="162">
        <f t="shared" si="118"/>
        <v>1.1018359372934976</v>
      </c>
      <c r="R178" s="162">
        <f t="shared" si="118"/>
        <v>1.0837730530755709</v>
      </c>
      <c r="S178" s="199">
        <f t="shared" si="118"/>
        <v>0.67735815817223177</v>
      </c>
      <c r="T178" s="2"/>
      <c r="U178" s="2"/>
      <c r="W178" s="74"/>
      <c r="AG178" s="2"/>
      <c r="AL178" s="73"/>
    </row>
    <row r="179" spans="2:38" s="1" customFormat="1" x14ac:dyDescent="0.25">
      <c r="B179" s="45"/>
      <c r="C179" s="162"/>
      <c r="D179" s="162"/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2"/>
      <c r="S179" s="199"/>
      <c r="T179" s="2"/>
      <c r="U179" s="2"/>
      <c r="W179" s="74"/>
      <c r="AG179" s="2"/>
      <c r="AL179" s="73"/>
    </row>
    <row r="180" spans="2:38" s="1" customFormat="1" x14ac:dyDescent="0.25">
      <c r="B180" s="44"/>
      <c r="C180" s="162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162"/>
      <c r="S180" s="199"/>
      <c r="T180" s="2"/>
      <c r="U180" s="2"/>
      <c r="W180" s="74"/>
      <c r="AG180" s="2"/>
      <c r="AL180" s="73"/>
    </row>
    <row r="181" spans="2:38" s="1" customFormat="1" x14ac:dyDescent="0.25">
      <c r="B181" s="44" t="s">
        <v>16</v>
      </c>
      <c r="C181" s="162">
        <f t="shared" ref="C181:M181" si="121">C47/$E47</f>
        <v>0.97207576645186489</v>
      </c>
      <c r="D181" s="162">
        <f t="shared" si="121"/>
        <v>1.0724837504393676</v>
      </c>
      <c r="E181" s="162">
        <f t="shared" si="121"/>
        <v>1</v>
      </c>
      <c r="F181" s="162">
        <f t="shared" si="121"/>
        <v>0.97727006444053877</v>
      </c>
      <c r="G181" s="162">
        <f t="shared" si="121"/>
        <v>0.91716461628588153</v>
      </c>
      <c r="H181" s="162">
        <f t="shared" si="121"/>
        <v>0.81624682679164229</v>
      </c>
      <c r="I181" s="162">
        <f t="shared" si="121"/>
        <v>0.94306864781381483</v>
      </c>
      <c r="J181" s="162">
        <f t="shared" si="121"/>
        <v>0.93358230814294085</v>
      </c>
      <c r="K181" s="162">
        <f t="shared" si="121"/>
        <v>0.91271236086701812</v>
      </c>
      <c r="L181" s="162">
        <f t="shared" si="121"/>
        <v>0.82028952576803071</v>
      </c>
      <c r="M181" s="162">
        <f t="shared" si="121"/>
        <v>0.70494044132005473</v>
      </c>
      <c r="N181" s="162"/>
      <c r="O181" s="162">
        <f t="shared" ref="O181:S184" si="122">O47/$E47</f>
        <v>0.85369706534973655</v>
      </c>
      <c r="P181" s="162">
        <f t="shared" si="122"/>
        <v>0.99204746915641495</v>
      </c>
      <c r="Q181" s="162">
        <f t="shared" si="122"/>
        <v>0.87228678369068569</v>
      </c>
      <c r="R181" s="162">
        <f t="shared" si="122"/>
        <v>0.93598581856526608</v>
      </c>
      <c r="S181" s="199">
        <f t="shared" si="122"/>
        <v>1.0724837504393674</v>
      </c>
      <c r="T181" s="2"/>
      <c r="U181" s="2"/>
      <c r="W181" s="74"/>
      <c r="AG181" s="2"/>
      <c r="AL181" s="73"/>
    </row>
    <row r="182" spans="2:38" s="1" customFormat="1" x14ac:dyDescent="0.25">
      <c r="B182" s="44" t="s">
        <v>17</v>
      </c>
      <c r="C182" s="162">
        <f t="shared" ref="C182:M182" si="123">C48/$E48</f>
        <v>0.94452706052003077</v>
      </c>
      <c r="D182" s="162">
        <f t="shared" si="123"/>
        <v>1.1289302636203868</v>
      </c>
      <c r="E182" s="162">
        <f t="shared" si="123"/>
        <v>1</v>
      </c>
      <c r="F182" s="162">
        <f t="shared" si="123"/>
        <v>0.85725444249170057</v>
      </c>
      <c r="G182" s="162">
        <f t="shared" si="123"/>
        <v>0.8045303651630541</v>
      </c>
      <c r="H182" s="162">
        <f t="shared" si="123"/>
        <v>0.64440538957234905</v>
      </c>
      <c r="I182" s="162">
        <f t="shared" si="123"/>
        <v>0.90997851982034761</v>
      </c>
      <c r="J182" s="162">
        <f t="shared" si="123"/>
        <v>0.87352730586474003</v>
      </c>
      <c r="K182" s="162">
        <f t="shared" si="123"/>
        <v>0.86467486818980666</v>
      </c>
      <c r="L182" s="162">
        <f t="shared" si="123"/>
        <v>0.71955221558599181</v>
      </c>
      <c r="M182" s="162">
        <f t="shared" si="123"/>
        <v>0.55653192735793788</v>
      </c>
      <c r="N182" s="162"/>
      <c r="O182" s="162">
        <f t="shared" si="122"/>
        <v>0.74885707486818998</v>
      </c>
      <c r="P182" s="162">
        <f t="shared" si="122"/>
        <v>0.92823155008787384</v>
      </c>
      <c r="Q182" s="162">
        <f t="shared" si="122"/>
        <v>0.78702566949535546</v>
      </c>
      <c r="R182" s="162">
        <f t="shared" si="122"/>
        <v>0.90314421089630914</v>
      </c>
      <c r="S182" s="199">
        <f t="shared" si="122"/>
        <v>1.1289302636203866</v>
      </c>
      <c r="T182" s="2"/>
      <c r="U182" s="2"/>
      <c r="W182" s="74"/>
      <c r="AG182" s="2"/>
      <c r="AL182" s="73"/>
    </row>
    <row r="183" spans="2:38" s="1" customFormat="1" x14ac:dyDescent="0.25">
      <c r="B183" s="44" t="s">
        <v>18</v>
      </c>
      <c r="C183" s="162">
        <f t="shared" ref="C183:M183" si="124">C49/$E49</f>
        <v>0.92091388400702978</v>
      </c>
      <c r="D183" s="162">
        <f t="shared" si="124"/>
        <v>1.1853767768014059</v>
      </c>
      <c r="E183" s="162">
        <f t="shared" si="124"/>
        <v>1</v>
      </c>
      <c r="F183" s="162">
        <f t="shared" si="124"/>
        <v>0.77152899824253052</v>
      </c>
      <c r="G183" s="162">
        <f t="shared" si="124"/>
        <v>0.72407732864674856</v>
      </c>
      <c r="H183" s="162">
        <f t="shared" si="124"/>
        <v>0.54130052724077315</v>
      </c>
      <c r="I183" s="162">
        <f t="shared" si="124"/>
        <v>0.81898066783831269</v>
      </c>
      <c r="J183" s="162">
        <f t="shared" si="124"/>
        <v>0.82548330404217918</v>
      </c>
      <c r="K183" s="162">
        <f t="shared" si="124"/>
        <v>0.75659050966608077</v>
      </c>
      <c r="L183" s="162">
        <f t="shared" si="124"/>
        <v>0.56664736977396835</v>
      </c>
      <c r="M183" s="162">
        <f t="shared" si="124"/>
        <v>0.46748681898066774</v>
      </c>
      <c r="N183" s="162"/>
      <c r="O183" s="162">
        <f t="shared" si="122"/>
        <v>0.67397136738137087</v>
      </c>
      <c r="P183" s="162">
        <f t="shared" si="122"/>
        <v>0.87717881483304061</v>
      </c>
      <c r="Q183" s="162">
        <f t="shared" si="122"/>
        <v>0.77128515610544823</v>
      </c>
      <c r="R183" s="162">
        <f t="shared" si="122"/>
        <v>0.87535515825334576</v>
      </c>
      <c r="S183" s="199">
        <f t="shared" si="122"/>
        <v>1.1853767768014059</v>
      </c>
      <c r="T183" s="2"/>
      <c r="U183" s="2"/>
      <c r="W183" s="74"/>
      <c r="AG183" s="2"/>
      <c r="AL183" s="73"/>
    </row>
    <row r="184" spans="2:38" s="1" customFormat="1" ht="15.75" thickBot="1" x14ac:dyDescent="0.3">
      <c r="B184" s="42" t="s">
        <v>19</v>
      </c>
      <c r="C184" s="181">
        <f t="shared" ref="C184:M184" si="125">C50/$E50</f>
        <v>0.90044913102909585</v>
      </c>
      <c r="D184" s="181">
        <f t="shared" si="125"/>
        <v>1.2418232899824253</v>
      </c>
      <c r="E184" s="181">
        <f t="shared" si="125"/>
        <v>1</v>
      </c>
      <c r="F184" s="181">
        <f t="shared" si="125"/>
        <v>0.70723491505565295</v>
      </c>
      <c r="G184" s="181">
        <f t="shared" si="125"/>
        <v>0.66373755125951939</v>
      </c>
      <c r="H184" s="181">
        <f t="shared" si="125"/>
        <v>0.47256395235305609</v>
      </c>
      <c r="I184" s="181">
        <f t="shared" si="125"/>
        <v>0.75073227885178662</v>
      </c>
      <c r="J184" s="181">
        <f t="shared" si="125"/>
        <v>0.78617457527826595</v>
      </c>
      <c r="K184" s="181">
        <f t="shared" si="125"/>
        <v>0.67938739643484802</v>
      </c>
      <c r="L184" s="181">
        <f t="shared" si="125"/>
        <v>0.47490446228675459</v>
      </c>
      <c r="M184" s="181">
        <f t="shared" si="125"/>
        <v>0.40812341339582114</v>
      </c>
      <c r="N184" s="181"/>
      <c r="O184" s="181">
        <f t="shared" si="122"/>
        <v>0.61780708676625651</v>
      </c>
      <c r="P184" s="181">
        <f t="shared" si="122"/>
        <v>0.83540839507908626</v>
      </c>
      <c r="Q184" s="181">
        <f t="shared" si="122"/>
        <v>0.75751220688927956</v>
      </c>
      <c r="R184" s="181">
        <f t="shared" si="122"/>
        <v>0.8515359702736629</v>
      </c>
      <c r="S184" s="200">
        <f t="shared" si="122"/>
        <v>1.2418232899824251</v>
      </c>
      <c r="T184" s="2"/>
      <c r="U184" s="2"/>
      <c r="W184" s="74"/>
      <c r="AG184" s="2"/>
      <c r="AL184" s="73"/>
    </row>
    <row r="185" spans="2:38" s="1" customFormat="1" x14ac:dyDescent="0.25"/>
    <row r="186" spans="2:38" s="1" customFormat="1" ht="15.75" thickBot="1" x14ac:dyDescent="0.3"/>
    <row r="187" spans="2:38" s="1" customFormat="1" x14ac:dyDescent="0.25">
      <c r="B187" s="51"/>
      <c r="C187" s="72" t="s">
        <v>36</v>
      </c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1"/>
      <c r="T187" s="56"/>
    </row>
    <row r="188" spans="2:38" s="1" customFormat="1" x14ac:dyDescent="0.25">
      <c r="B188" s="44" t="s">
        <v>12</v>
      </c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69"/>
      <c r="T188" s="56"/>
    </row>
    <row r="189" spans="2:38" s="1" customFormat="1" ht="18.75" thickBot="1" x14ac:dyDescent="0.4">
      <c r="B189" s="42"/>
      <c r="C189" s="54" t="s">
        <v>24</v>
      </c>
      <c r="D189" s="54" t="s">
        <v>23</v>
      </c>
      <c r="E189" s="54" t="s">
        <v>26</v>
      </c>
      <c r="F189" s="55" t="s">
        <v>2</v>
      </c>
      <c r="G189" s="54" t="s">
        <v>22</v>
      </c>
      <c r="H189" s="55" t="s">
        <v>3</v>
      </c>
      <c r="I189" s="55" t="s">
        <v>4</v>
      </c>
      <c r="J189" s="55" t="s">
        <v>5</v>
      </c>
      <c r="K189" s="55" t="s">
        <v>35</v>
      </c>
      <c r="L189" s="55" t="s">
        <v>34</v>
      </c>
      <c r="M189" s="54" t="s">
        <v>25</v>
      </c>
      <c r="N189" s="53"/>
      <c r="O189" s="53" t="s">
        <v>6</v>
      </c>
      <c r="P189" s="53" t="s">
        <v>7</v>
      </c>
      <c r="Q189" s="53" t="s">
        <v>8</v>
      </c>
      <c r="R189" s="53" t="s">
        <v>9</v>
      </c>
      <c r="S189" s="52" t="s">
        <v>10</v>
      </c>
      <c r="T189" s="10"/>
    </row>
    <row r="190" spans="2:38" s="1" customFormat="1" x14ac:dyDescent="0.25">
      <c r="B190" s="36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184"/>
    </row>
    <row r="191" spans="2:38" s="1" customFormat="1" x14ac:dyDescent="0.25">
      <c r="B191" s="44" t="s">
        <v>13</v>
      </c>
      <c r="C191" s="162">
        <f t="shared" ref="C191:M191" si="126">$G42*C27/100</f>
        <v>53.448631267731571</v>
      </c>
      <c r="D191" s="162">
        <f t="shared" si="126"/>
        <v>1.0983256786601918</v>
      </c>
      <c r="E191" s="162">
        <f t="shared" si="126"/>
        <v>17.103562005674103</v>
      </c>
      <c r="F191" s="162">
        <f t="shared" si="126"/>
        <v>4.2758905014185258</v>
      </c>
      <c r="G191" s="162">
        <f t="shared" si="126"/>
        <v>4.2758905014185258</v>
      </c>
      <c r="H191" s="162">
        <f t="shared" si="126"/>
        <v>0.10689726253546317</v>
      </c>
      <c r="I191" s="162">
        <f t="shared" si="126"/>
        <v>4.2758905014185258</v>
      </c>
      <c r="J191" s="162">
        <f t="shared" si="126"/>
        <v>6.41383575212779</v>
      </c>
      <c r="K191" s="162">
        <f t="shared" si="126"/>
        <v>3.206917876063895</v>
      </c>
      <c r="L191" s="162">
        <f t="shared" si="126"/>
        <v>1.0689726253546314</v>
      </c>
      <c r="M191" s="162">
        <f t="shared" si="126"/>
        <v>0.10689726253546317</v>
      </c>
      <c r="N191" s="162"/>
      <c r="O191" s="192">
        <f t="shared" ref="O191:S199" si="127">$G42*O27/1000000</f>
        <v>3.7414041887412101E-4</v>
      </c>
      <c r="P191" s="192">
        <f t="shared" si="127"/>
        <v>6.4138357521277894E-3</v>
      </c>
      <c r="Q191" s="192">
        <f t="shared" si="127"/>
        <v>4.2758905014185264E-2</v>
      </c>
      <c r="R191" s="192">
        <f t="shared" si="127"/>
        <v>8.5517810028370514E-3</v>
      </c>
      <c r="S191" s="194">
        <f t="shared" si="127"/>
        <v>8.8753590194762966E-3</v>
      </c>
    </row>
    <row r="192" spans="2:38" s="1" customFormat="1" x14ac:dyDescent="0.25">
      <c r="B192" s="44" t="s">
        <v>14</v>
      </c>
      <c r="C192" s="162">
        <f t="shared" ref="C192:M192" si="128">$G43*C28/100</f>
        <v>64.138357521277882</v>
      </c>
      <c r="D192" s="162">
        <f t="shared" si="128"/>
        <v>1.4644342382135886</v>
      </c>
      <c r="E192" s="162">
        <f t="shared" si="128"/>
        <v>19.954155673286447</v>
      </c>
      <c r="F192" s="162">
        <f t="shared" si="128"/>
        <v>4.2758905014185249</v>
      </c>
      <c r="G192" s="162">
        <f t="shared" si="128"/>
        <v>4.2758905014185249</v>
      </c>
      <c r="H192" s="162">
        <f t="shared" si="128"/>
        <v>0.11402374670449403</v>
      </c>
      <c r="I192" s="162">
        <f t="shared" si="128"/>
        <v>4.2758905014185249</v>
      </c>
      <c r="J192" s="162">
        <f t="shared" si="128"/>
        <v>4.2758905014185249</v>
      </c>
      <c r="K192" s="162">
        <f t="shared" si="128"/>
        <v>2.8505936676123502</v>
      </c>
      <c r="L192" s="162">
        <f t="shared" si="128"/>
        <v>1.1402374670449398</v>
      </c>
      <c r="M192" s="162">
        <f t="shared" si="128"/>
        <v>0.11402374670449403</v>
      </c>
      <c r="N192" s="162"/>
      <c r="O192" s="192">
        <f t="shared" si="127"/>
        <v>5.4161279684634641E-4</v>
      </c>
      <c r="P192" s="192">
        <f t="shared" si="127"/>
        <v>7.1264841690308767E-3</v>
      </c>
      <c r="Q192" s="192">
        <f t="shared" si="127"/>
        <v>4.9885389183216132E-2</v>
      </c>
      <c r="R192" s="192">
        <f t="shared" si="127"/>
        <v>9.977077836643226E-3</v>
      </c>
      <c r="S192" s="194">
        <f t="shared" si="127"/>
        <v>1.1833812025968395E-2</v>
      </c>
    </row>
    <row r="193" spans="2:19" s="1" customFormat="1" x14ac:dyDescent="0.25">
      <c r="B193" s="44" t="s">
        <v>15</v>
      </c>
      <c r="C193" s="162">
        <f t="shared" ref="C193:M193" si="129">$G44*C29/100</f>
        <v>68.414248022696398</v>
      </c>
      <c r="D193" s="162">
        <f t="shared" si="129"/>
        <v>1.7573210858563064</v>
      </c>
      <c r="E193" s="162">
        <f t="shared" si="129"/>
        <v>20.524274406808917</v>
      </c>
      <c r="F193" s="162">
        <f t="shared" si="129"/>
        <v>4.2758905014185249</v>
      </c>
      <c r="G193" s="162">
        <f t="shared" si="129"/>
        <v>4.2758905014185249</v>
      </c>
      <c r="H193" s="162">
        <f t="shared" si="129"/>
        <v>0.10262137203404459</v>
      </c>
      <c r="I193" s="162">
        <f t="shared" si="129"/>
        <v>4.2758905014185249</v>
      </c>
      <c r="J193" s="162">
        <f t="shared" si="129"/>
        <v>4.2758905014185249</v>
      </c>
      <c r="K193" s="162">
        <f t="shared" si="129"/>
        <v>2.5655343008511147</v>
      </c>
      <c r="L193" s="162">
        <f t="shared" si="129"/>
        <v>1.026213720340446</v>
      </c>
      <c r="M193" s="162">
        <f t="shared" si="129"/>
        <v>0.10262137203404459</v>
      </c>
      <c r="N193" s="162"/>
      <c r="O193" s="192">
        <f t="shared" si="127"/>
        <v>5.9862467019859353E-4</v>
      </c>
      <c r="P193" s="192">
        <f t="shared" si="127"/>
        <v>6.8414248022696401E-3</v>
      </c>
      <c r="Q193" s="192">
        <f t="shared" si="127"/>
        <v>5.1310686017022294E-2</v>
      </c>
      <c r="R193" s="192">
        <f t="shared" si="127"/>
        <v>1.0262137203404459E-2</v>
      </c>
      <c r="S193" s="194">
        <f t="shared" si="127"/>
        <v>1.4200574431162074E-2</v>
      </c>
    </row>
    <row r="194" spans="2:19" s="1" customFormat="1" x14ac:dyDescent="0.25">
      <c r="B194" s="45"/>
      <c r="C194" s="162"/>
      <c r="D194" s="162"/>
      <c r="E194" s="162"/>
      <c r="F194" s="162"/>
      <c r="G194" s="162"/>
      <c r="H194" s="162"/>
      <c r="I194" s="162"/>
      <c r="J194" s="162"/>
      <c r="K194" s="162"/>
      <c r="L194" s="162"/>
      <c r="M194" s="162"/>
      <c r="N194" s="162"/>
      <c r="O194" s="192">
        <f t="shared" si="127"/>
        <v>0</v>
      </c>
      <c r="P194" s="192">
        <f t="shared" si="127"/>
        <v>0</v>
      </c>
      <c r="Q194" s="192">
        <f t="shared" si="127"/>
        <v>0</v>
      </c>
      <c r="R194" s="192">
        <f t="shared" si="127"/>
        <v>0</v>
      </c>
      <c r="S194" s="194">
        <f t="shared" si="127"/>
        <v>0</v>
      </c>
    </row>
    <row r="195" spans="2:19" s="1" customFormat="1" x14ac:dyDescent="0.25">
      <c r="B195" s="44"/>
      <c r="C195" s="162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92">
        <f t="shared" si="127"/>
        <v>0</v>
      </c>
      <c r="P195" s="192">
        <f t="shared" si="127"/>
        <v>0</v>
      </c>
      <c r="Q195" s="192">
        <f t="shared" si="127"/>
        <v>0</v>
      </c>
      <c r="R195" s="192">
        <f t="shared" si="127"/>
        <v>0</v>
      </c>
      <c r="S195" s="194">
        <f t="shared" si="127"/>
        <v>0</v>
      </c>
    </row>
    <row r="196" spans="2:19" s="1" customFormat="1" x14ac:dyDescent="0.25">
      <c r="B196" s="44" t="s">
        <v>16</v>
      </c>
      <c r="C196" s="162">
        <f t="shared" ref="C196:M196" si="130">$G47*C32/100</f>
        <v>51.310686017022299</v>
      </c>
      <c r="D196" s="162">
        <f t="shared" si="130"/>
        <v>0.87866054292815332</v>
      </c>
      <c r="E196" s="162">
        <f t="shared" si="130"/>
        <v>16.248383905390398</v>
      </c>
      <c r="F196" s="162">
        <f t="shared" si="130"/>
        <v>4.2758905014185258</v>
      </c>
      <c r="G196" s="162">
        <f t="shared" si="130"/>
        <v>4.2758905014185258</v>
      </c>
      <c r="H196" s="162">
        <f t="shared" si="130"/>
        <v>0.25655343008511156</v>
      </c>
      <c r="I196" s="162">
        <f t="shared" si="130"/>
        <v>4.7034795515603784</v>
      </c>
      <c r="J196" s="162">
        <f t="shared" si="130"/>
        <v>6.8414248022696418</v>
      </c>
      <c r="K196" s="162">
        <f t="shared" si="130"/>
        <v>3.8483014512766727</v>
      </c>
      <c r="L196" s="162">
        <f t="shared" si="130"/>
        <v>2.1379452507092629</v>
      </c>
      <c r="M196" s="162">
        <f t="shared" si="130"/>
        <v>0.25655343008511156</v>
      </c>
      <c r="N196" s="162"/>
      <c r="O196" s="192">
        <f t="shared" si="127"/>
        <v>4.2758905014185256E-4</v>
      </c>
      <c r="P196" s="192">
        <f t="shared" si="127"/>
        <v>6.8414248022696409E-3</v>
      </c>
      <c r="Q196" s="192">
        <f t="shared" si="127"/>
        <v>5.1310686017022308E-2</v>
      </c>
      <c r="R196" s="192">
        <f t="shared" si="127"/>
        <v>9.4069591031207545E-3</v>
      </c>
      <c r="S196" s="194">
        <f t="shared" si="127"/>
        <v>7.1002872155810385E-3</v>
      </c>
    </row>
    <row r="197" spans="2:19" s="1" customFormat="1" x14ac:dyDescent="0.25">
      <c r="B197" s="44" t="s">
        <v>17</v>
      </c>
      <c r="C197" s="162">
        <f t="shared" ref="C197:M197" si="131">$G48*C33/100</f>
        <v>46.322147098700697</v>
      </c>
      <c r="D197" s="162">
        <f t="shared" si="131"/>
        <v>0.73221711910679455</v>
      </c>
      <c r="E197" s="162">
        <f t="shared" si="131"/>
        <v>14.252968338061754</v>
      </c>
      <c r="F197" s="162">
        <f t="shared" si="131"/>
        <v>4.2758905014185267</v>
      </c>
      <c r="G197" s="162">
        <f t="shared" si="131"/>
        <v>4.2758905014185267</v>
      </c>
      <c r="H197" s="162">
        <f t="shared" si="131"/>
        <v>0.28505936676123506</v>
      </c>
      <c r="I197" s="162">
        <f t="shared" si="131"/>
        <v>4.2758905014185267</v>
      </c>
      <c r="J197" s="162">
        <f t="shared" si="131"/>
        <v>6.4138357521277882</v>
      </c>
      <c r="K197" s="162">
        <f t="shared" si="131"/>
        <v>3.5632420845154384</v>
      </c>
      <c r="L197" s="162">
        <f t="shared" si="131"/>
        <v>2.1379452507092633</v>
      </c>
      <c r="M197" s="162">
        <f t="shared" si="131"/>
        <v>0.28505936676123506</v>
      </c>
      <c r="N197" s="162"/>
      <c r="O197" s="192">
        <f t="shared" si="127"/>
        <v>4.2758905014185261E-4</v>
      </c>
      <c r="P197" s="192">
        <f t="shared" si="127"/>
        <v>6.4138357521277885E-3</v>
      </c>
      <c r="Q197" s="192">
        <f t="shared" si="127"/>
        <v>4.9885389183216139E-2</v>
      </c>
      <c r="R197" s="192">
        <f t="shared" si="127"/>
        <v>8.5517810028370531E-3</v>
      </c>
      <c r="S197" s="194">
        <f t="shared" si="127"/>
        <v>5.9169060129841992E-3</v>
      </c>
    </row>
    <row r="198" spans="2:19" s="1" customFormat="1" x14ac:dyDescent="0.25">
      <c r="B198" s="44" t="s">
        <v>18</v>
      </c>
      <c r="C198" s="162">
        <f t="shared" ref="C198:M198" si="132">$G49*C34/100</f>
        <v>42.75890501418526</v>
      </c>
      <c r="D198" s="162">
        <f t="shared" si="132"/>
        <v>0.62761467352010958</v>
      </c>
      <c r="E198" s="162">
        <f t="shared" si="132"/>
        <v>12.82767150425558</v>
      </c>
      <c r="F198" s="162">
        <f t="shared" si="132"/>
        <v>4.2758905014185258</v>
      </c>
      <c r="G198" s="162">
        <f t="shared" si="132"/>
        <v>4.2758905014185258</v>
      </c>
      <c r="H198" s="162">
        <f t="shared" si="132"/>
        <v>0.3054207501013233</v>
      </c>
      <c r="I198" s="162">
        <f t="shared" si="132"/>
        <v>4.2758905014185258</v>
      </c>
      <c r="J198" s="162">
        <f t="shared" si="132"/>
        <v>6.1084150020264651</v>
      </c>
      <c r="K198" s="162">
        <f t="shared" si="132"/>
        <v>3.6650490012158792</v>
      </c>
      <c r="L198" s="162">
        <f t="shared" si="132"/>
        <v>2.4433660008105864</v>
      </c>
      <c r="M198" s="162">
        <f t="shared" si="132"/>
        <v>0.3054207501013233</v>
      </c>
      <c r="N198" s="162"/>
      <c r="O198" s="192">
        <f t="shared" si="127"/>
        <v>4.2758905014185256E-4</v>
      </c>
      <c r="P198" s="192">
        <f t="shared" si="127"/>
        <v>6.1084150020264657E-3</v>
      </c>
      <c r="Q198" s="192">
        <f t="shared" si="127"/>
        <v>4.5813112515198491E-2</v>
      </c>
      <c r="R198" s="192">
        <f t="shared" si="127"/>
        <v>7.9409395026344039E-3</v>
      </c>
      <c r="S198" s="194">
        <f t="shared" si="127"/>
        <v>5.0716337254150274E-3</v>
      </c>
    </row>
    <row r="199" spans="2:19" s="1" customFormat="1" ht="15.75" thickBot="1" x14ac:dyDescent="0.3">
      <c r="B199" s="42" t="s">
        <v>19</v>
      </c>
      <c r="C199" s="181">
        <f t="shared" ref="C199:M199" si="133">$G50*C35/100</f>
        <v>40.086473450798671</v>
      </c>
      <c r="D199" s="181">
        <f t="shared" si="133"/>
        <v>0.5491628393300958</v>
      </c>
      <c r="E199" s="181">
        <f t="shared" si="133"/>
        <v>11.758698878900944</v>
      </c>
      <c r="F199" s="181">
        <f t="shared" si="133"/>
        <v>4.2758905014185249</v>
      </c>
      <c r="G199" s="181">
        <f t="shared" si="133"/>
        <v>4.2758905014185249</v>
      </c>
      <c r="H199" s="181">
        <f t="shared" si="133"/>
        <v>0.32069178760638933</v>
      </c>
      <c r="I199" s="181">
        <f t="shared" si="133"/>
        <v>4.2758905014185249</v>
      </c>
      <c r="J199" s="181">
        <f t="shared" si="133"/>
        <v>5.8793494394504719</v>
      </c>
      <c r="K199" s="181">
        <f t="shared" si="133"/>
        <v>3.7414041887412086</v>
      </c>
      <c r="L199" s="181">
        <f t="shared" si="133"/>
        <v>2.6724315633865778</v>
      </c>
      <c r="M199" s="181">
        <f t="shared" si="133"/>
        <v>0.32069178760638933</v>
      </c>
      <c r="N199" s="181"/>
      <c r="O199" s="195">
        <f t="shared" si="127"/>
        <v>4.275890501418525E-4</v>
      </c>
      <c r="P199" s="195">
        <f t="shared" si="127"/>
        <v>5.8793494394504715E-3</v>
      </c>
      <c r="Q199" s="195">
        <f t="shared" si="127"/>
        <v>4.2758905014185257E-2</v>
      </c>
      <c r="R199" s="195">
        <f t="shared" si="127"/>
        <v>7.4828083774824191E-3</v>
      </c>
      <c r="S199" s="196">
        <f t="shared" si="127"/>
        <v>4.4376795097381483E-3</v>
      </c>
    </row>
    <row r="200" spans="2:19" s="1" customFormat="1" x14ac:dyDescent="0.25">
      <c r="B200" s="67" t="s">
        <v>33</v>
      </c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8"/>
    </row>
    <row r="201" spans="2:19" s="1" customFormat="1" x14ac:dyDescent="0.25">
      <c r="B201" s="44" t="s">
        <v>13</v>
      </c>
      <c r="C201" s="192">
        <f t="shared" ref="C201:M201" si="134">C191-C$7</f>
        <v>-0.93405375030987869</v>
      </c>
      <c r="D201" s="192">
        <f t="shared" si="134"/>
        <v>7.0866553319332448E-2</v>
      </c>
      <c r="E201" s="192">
        <f t="shared" si="134"/>
        <v>-0.61232412520314128</v>
      </c>
      <c r="F201" s="192">
        <f t="shared" si="134"/>
        <v>-0.28021612509296112</v>
      </c>
      <c r="G201" s="192">
        <f t="shared" si="134"/>
        <v>0</v>
      </c>
      <c r="H201" s="192">
        <f t="shared" si="134"/>
        <v>-0.12142698754028339</v>
      </c>
      <c r="I201" s="192">
        <f t="shared" si="134"/>
        <v>-0.56043225018592402</v>
      </c>
      <c r="J201" s="192">
        <f t="shared" si="134"/>
        <v>-0.5500538751824795</v>
      </c>
      <c r="K201" s="192">
        <f t="shared" si="134"/>
        <v>-0.62270250020658091</v>
      </c>
      <c r="L201" s="192">
        <f t="shared" si="134"/>
        <v>-0.84315314212664849</v>
      </c>
      <c r="M201" s="192">
        <f t="shared" si="134"/>
        <v>-9.0291862529954303E-2</v>
      </c>
      <c r="N201" s="192"/>
      <c r="O201" s="192">
        <f t="shared" ref="O201:S203" si="135">O191-O$7</f>
        <v>-2.3859581125879015E-5</v>
      </c>
      <c r="P201" s="192">
        <f t="shared" si="135"/>
        <v>-9.8616424787221092E-4</v>
      </c>
      <c r="Q201" s="192">
        <f t="shared" si="135"/>
        <v>-6.0410949858147392E-3</v>
      </c>
      <c r="R201" s="192">
        <f t="shared" si="135"/>
        <v>-1.0482189971629478E-3</v>
      </c>
      <c r="S201" s="194">
        <f t="shared" si="135"/>
        <v>5.7265901672187702E-4</v>
      </c>
    </row>
    <row r="202" spans="2:19" s="1" customFormat="1" x14ac:dyDescent="0.25">
      <c r="B202" s="44" t="s">
        <v>14</v>
      </c>
      <c r="C202" s="192">
        <f t="shared" ref="C202:M202" si="136">C192-C$7</f>
        <v>9.7556725032364326</v>
      </c>
      <c r="D202" s="192">
        <f t="shared" si="136"/>
        <v>0.43697511287272928</v>
      </c>
      <c r="E202" s="192">
        <f t="shared" si="136"/>
        <v>2.2382695424092027</v>
      </c>
      <c r="F202" s="192">
        <f t="shared" si="136"/>
        <v>-0.28021612509296201</v>
      </c>
      <c r="G202" s="192">
        <f t="shared" si="136"/>
        <v>0</v>
      </c>
      <c r="H202" s="192">
        <f t="shared" si="136"/>
        <v>-0.11430050337125253</v>
      </c>
      <c r="I202" s="192">
        <f t="shared" si="136"/>
        <v>-0.56043225018592491</v>
      </c>
      <c r="J202" s="192">
        <f t="shared" si="136"/>
        <v>-2.6879991258917446</v>
      </c>
      <c r="K202" s="192">
        <f t="shared" si="136"/>
        <v>-0.97902670865812569</v>
      </c>
      <c r="L202" s="192">
        <f t="shared" si="136"/>
        <v>-0.77188830043634016</v>
      </c>
      <c r="M202" s="192">
        <f t="shared" si="136"/>
        <v>-8.3165378360923442E-2</v>
      </c>
      <c r="N202" s="192"/>
      <c r="O202" s="192">
        <f t="shared" si="135"/>
        <v>1.4361279684634639E-4</v>
      </c>
      <c r="P202" s="192">
        <f t="shared" si="135"/>
        <v>-2.7351583096912359E-4</v>
      </c>
      <c r="Q202" s="192">
        <f t="shared" si="135"/>
        <v>1.0853891832161289E-3</v>
      </c>
      <c r="R202" s="192">
        <f t="shared" si="135"/>
        <v>3.7707783664322689E-4</v>
      </c>
      <c r="S202" s="194">
        <f t="shared" si="135"/>
        <v>3.5311120232139753E-3</v>
      </c>
    </row>
    <row r="203" spans="2:19" s="1" customFormat="1" x14ac:dyDescent="0.25">
      <c r="B203" s="44" t="s">
        <v>15</v>
      </c>
      <c r="C203" s="192">
        <f t="shared" ref="C203:M203" si="137">C193-C$7</f>
        <v>14.031563004654949</v>
      </c>
      <c r="D203" s="192">
        <f t="shared" si="137"/>
        <v>0.72986196051544705</v>
      </c>
      <c r="E203" s="192">
        <f t="shared" si="137"/>
        <v>2.808388275931673</v>
      </c>
      <c r="F203" s="192">
        <f t="shared" si="137"/>
        <v>-0.28021612509296201</v>
      </c>
      <c r="G203" s="192">
        <f t="shared" si="137"/>
        <v>0</v>
      </c>
      <c r="H203" s="192">
        <f t="shared" si="137"/>
        <v>-0.12570287804170197</v>
      </c>
      <c r="I203" s="192">
        <f t="shared" si="137"/>
        <v>-0.56043225018592491</v>
      </c>
      <c r="J203" s="192">
        <f t="shared" si="137"/>
        <v>-2.6879991258917446</v>
      </c>
      <c r="K203" s="192">
        <f t="shared" si="137"/>
        <v>-1.2640860754193612</v>
      </c>
      <c r="L203" s="192">
        <f t="shared" si="137"/>
        <v>-0.88591204714083394</v>
      </c>
      <c r="M203" s="192">
        <f t="shared" si="137"/>
        <v>-9.4567753031372881E-2</v>
      </c>
      <c r="N203" s="192"/>
      <c r="O203" s="192">
        <f t="shared" si="135"/>
        <v>2.006246701985935E-4</v>
      </c>
      <c r="P203" s="192">
        <f t="shared" si="135"/>
        <v>-5.5857519773036025E-4</v>
      </c>
      <c r="Q203" s="192">
        <f t="shared" si="135"/>
        <v>2.5106860170222914E-3</v>
      </c>
      <c r="R203" s="192">
        <f t="shared" si="135"/>
        <v>6.6213720340446008E-4</v>
      </c>
      <c r="S203" s="194">
        <f t="shared" si="135"/>
        <v>5.897874428407654E-3</v>
      </c>
    </row>
    <row r="204" spans="2:19" s="1" customFormat="1" x14ac:dyDescent="0.25">
      <c r="B204" s="45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  <c r="M204" s="192"/>
      <c r="N204" s="192"/>
      <c r="O204" s="192"/>
      <c r="P204" s="192"/>
      <c r="Q204" s="192"/>
      <c r="R204" s="192"/>
      <c r="S204" s="194"/>
    </row>
    <row r="205" spans="2:19" s="1" customFormat="1" x14ac:dyDescent="0.25">
      <c r="B205" s="44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  <c r="M205" s="192"/>
      <c r="N205" s="192"/>
      <c r="O205" s="192"/>
      <c r="P205" s="192"/>
      <c r="Q205" s="192"/>
      <c r="R205" s="192"/>
      <c r="S205" s="194"/>
    </row>
    <row r="206" spans="2:19" s="1" customFormat="1" x14ac:dyDescent="0.25">
      <c r="B206" s="44" t="s">
        <v>16</v>
      </c>
      <c r="C206" s="192">
        <f t="shared" ref="C206:M206" si="138">C196-C$7</f>
        <v>-3.0719990010191509</v>
      </c>
      <c r="D206" s="192">
        <f t="shared" si="138"/>
        <v>-0.14879858241270605</v>
      </c>
      <c r="E206" s="192">
        <f t="shared" si="138"/>
        <v>-1.4675022254868466</v>
      </c>
      <c r="F206" s="192">
        <f t="shared" si="138"/>
        <v>-0.28021612509296112</v>
      </c>
      <c r="G206" s="192">
        <f t="shared" si="138"/>
        <v>0</v>
      </c>
      <c r="H206" s="192">
        <f t="shared" si="138"/>
        <v>2.8229180009365001E-2</v>
      </c>
      <c r="I206" s="192">
        <f t="shared" si="138"/>
        <v>-0.13284320004407135</v>
      </c>
      <c r="J206" s="192">
        <f t="shared" si="138"/>
        <v>-0.12246482504062772</v>
      </c>
      <c r="K206" s="192">
        <f t="shared" si="138"/>
        <v>1.8681075006196757E-2</v>
      </c>
      <c r="L206" s="192">
        <f t="shared" si="138"/>
        <v>0.22581948322798295</v>
      </c>
      <c r="M206" s="192">
        <f t="shared" si="138"/>
        <v>5.9364305019694086E-2</v>
      </c>
      <c r="N206" s="192"/>
      <c r="O206" s="192">
        <f t="shared" ref="O206:S209" si="139">O196-O$7</f>
        <v>2.9589050141852534E-5</v>
      </c>
      <c r="P206" s="192">
        <f t="shared" si="139"/>
        <v>-5.5857519773035939E-4</v>
      </c>
      <c r="Q206" s="192">
        <f t="shared" si="139"/>
        <v>2.5106860170223053E-3</v>
      </c>
      <c r="R206" s="192">
        <f t="shared" si="139"/>
        <v>-1.9304089687924471E-4</v>
      </c>
      <c r="S206" s="194">
        <f t="shared" si="139"/>
        <v>-1.2024127871733811E-3</v>
      </c>
    </row>
    <row r="207" spans="2:19" s="1" customFormat="1" x14ac:dyDescent="0.25">
      <c r="B207" s="44" t="s">
        <v>17</v>
      </c>
      <c r="C207" s="192">
        <f t="shared" ref="C207:M207" si="140">C197-C$7</f>
        <v>-8.0605379193407529</v>
      </c>
      <c r="D207" s="192">
        <f t="shared" si="140"/>
        <v>-0.29524200623406482</v>
      </c>
      <c r="E207" s="192">
        <f t="shared" si="140"/>
        <v>-3.4629177928154906</v>
      </c>
      <c r="F207" s="192">
        <f t="shared" si="140"/>
        <v>-0.28021612509296023</v>
      </c>
      <c r="G207" s="192">
        <f t="shared" si="140"/>
        <v>0</v>
      </c>
      <c r="H207" s="192">
        <f t="shared" si="140"/>
        <v>5.6735116685488501E-2</v>
      </c>
      <c r="I207" s="192">
        <f t="shared" si="140"/>
        <v>-0.56043225018592313</v>
      </c>
      <c r="J207" s="192">
        <f t="shared" si="140"/>
        <v>-0.55005387518248128</v>
      </c>
      <c r="K207" s="192">
        <f t="shared" si="140"/>
        <v>-0.26637829175503747</v>
      </c>
      <c r="L207" s="192">
        <f t="shared" si="140"/>
        <v>0.2258194832279834</v>
      </c>
      <c r="M207" s="192">
        <f t="shared" si="140"/>
        <v>8.7870241695817586E-2</v>
      </c>
      <c r="N207" s="192"/>
      <c r="O207" s="192">
        <f t="shared" si="139"/>
        <v>2.9589050141852588E-5</v>
      </c>
      <c r="P207" s="192">
        <f t="shared" si="139"/>
        <v>-9.8616424787221178E-4</v>
      </c>
      <c r="Q207" s="192">
        <f t="shared" si="139"/>
        <v>1.0853891832161358E-3</v>
      </c>
      <c r="R207" s="192">
        <f t="shared" si="139"/>
        <v>-1.048218997162946E-3</v>
      </c>
      <c r="S207" s="194">
        <f t="shared" si="139"/>
        <v>-2.3857939897702204E-3</v>
      </c>
    </row>
    <row r="208" spans="2:19" s="1" customFormat="1" x14ac:dyDescent="0.25">
      <c r="B208" s="44" t="s">
        <v>18</v>
      </c>
      <c r="C208" s="192">
        <f t="shared" ref="C208:M208" si="141">C198-C$7</f>
        <v>-11.62378000385619</v>
      </c>
      <c r="D208" s="192">
        <f t="shared" si="141"/>
        <v>-0.39984445182074979</v>
      </c>
      <c r="E208" s="192">
        <f t="shared" si="141"/>
        <v>-4.8882146266216644</v>
      </c>
      <c r="F208" s="192">
        <f t="shared" si="141"/>
        <v>-0.28021612509296112</v>
      </c>
      <c r="G208" s="192">
        <f t="shared" si="141"/>
        <v>0</v>
      </c>
      <c r="H208" s="192">
        <f t="shared" si="141"/>
        <v>7.7096500025576747E-2</v>
      </c>
      <c r="I208" s="192">
        <f t="shared" si="141"/>
        <v>-0.56043225018592402</v>
      </c>
      <c r="J208" s="192">
        <f t="shared" si="141"/>
        <v>-0.85547462528380436</v>
      </c>
      <c r="K208" s="192">
        <f t="shared" si="141"/>
        <v>-0.16457137505459674</v>
      </c>
      <c r="L208" s="192">
        <f t="shared" si="141"/>
        <v>0.53124023332930648</v>
      </c>
      <c r="M208" s="192">
        <f t="shared" si="141"/>
        <v>0.10823162503590583</v>
      </c>
      <c r="N208" s="192"/>
      <c r="O208" s="192">
        <f t="shared" si="139"/>
        <v>2.9589050141852534E-5</v>
      </c>
      <c r="P208" s="192">
        <f t="shared" si="139"/>
        <v>-1.2915849979735347E-3</v>
      </c>
      <c r="Q208" s="192">
        <f t="shared" si="139"/>
        <v>-2.986887484801512E-3</v>
      </c>
      <c r="R208" s="192">
        <f t="shared" si="139"/>
        <v>-1.6590604973655953E-3</v>
      </c>
      <c r="S208" s="194">
        <f t="shared" si="139"/>
        <v>-3.2310662773393922E-3</v>
      </c>
    </row>
    <row r="209" spans="2:38" s="1" customFormat="1" ht="15.75" thickBot="1" x14ac:dyDescent="0.3">
      <c r="B209" s="42" t="s">
        <v>19</v>
      </c>
      <c r="C209" s="195">
        <f t="shared" ref="C209:M209" si="142">C199-C$7</f>
        <v>-14.296211567242779</v>
      </c>
      <c r="D209" s="195">
        <f t="shared" si="142"/>
        <v>-0.47829628601076357</v>
      </c>
      <c r="E209" s="195">
        <f t="shared" si="142"/>
        <v>-5.9571872519763005</v>
      </c>
      <c r="F209" s="195">
        <f t="shared" si="142"/>
        <v>-0.28021612509296201</v>
      </c>
      <c r="G209" s="195">
        <f t="shared" si="142"/>
        <v>0</v>
      </c>
      <c r="H209" s="195">
        <f t="shared" si="142"/>
        <v>9.2367537530642779E-2</v>
      </c>
      <c r="I209" s="195">
        <f t="shared" si="142"/>
        <v>-0.56043225018592491</v>
      </c>
      <c r="J209" s="195">
        <f t="shared" si="142"/>
        <v>-1.0845401878597976</v>
      </c>
      <c r="K209" s="195">
        <f t="shared" si="142"/>
        <v>-8.8216187529267298E-2</v>
      </c>
      <c r="L209" s="195">
        <f t="shared" si="142"/>
        <v>0.7603057959052979</v>
      </c>
      <c r="M209" s="195">
        <f t="shared" si="142"/>
        <v>0.12350266254097186</v>
      </c>
      <c r="N209" s="195"/>
      <c r="O209" s="195">
        <f t="shared" si="139"/>
        <v>2.958905014185248E-5</v>
      </c>
      <c r="P209" s="195">
        <f t="shared" si="139"/>
        <v>-1.5206505605495288E-3</v>
      </c>
      <c r="Q209" s="195">
        <f t="shared" si="139"/>
        <v>-6.0410949858147461E-3</v>
      </c>
      <c r="R209" s="195">
        <f t="shared" si="139"/>
        <v>-2.1171916225175801E-3</v>
      </c>
      <c r="S209" s="196">
        <f t="shared" si="139"/>
        <v>-3.8650204930162713E-3</v>
      </c>
    </row>
    <row r="210" spans="2:38" s="1" customFormat="1" x14ac:dyDescent="0.25">
      <c r="B210" s="67" t="s">
        <v>32</v>
      </c>
      <c r="C210" s="65"/>
      <c r="D210" s="66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4"/>
      <c r="T210" s="2"/>
      <c r="V210" s="33"/>
      <c r="W210" s="33"/>
      <c r="X210" s="33"/>
      <c r="Y210" s="34"/>
      <c r="Z210" s="33"/>
      <c r="AA210" s="34"/>
      <c r="AB210" s="34"/>
      <c r="AC210" s="34"/>
      <c r="AD210" s="34"/>
      <c r="AE210" s="34"/>
      <c r="AF210" s="33"/>
      <c r="AG210" s="10"/>
      <c r="AH210" s="10"/>
      <c r="AI210" s="10"/>
      <c r="AJ210" s="10"/>
      <c r="AK210" s="10"/>
      <c r="AL210" s="10"/>
    </row>
    <row r="211" spans="2:38" s="1" customFormat="1" x14ac:dyDescent="0.25">
      <c r="B211" s="44" t="s">
        <v>13</v>
      </c>
      <c r="C211" s="162">
        <f t="shared" ref="C211:M211" si="143">C201/C$7*100</f>
        <v>-1.7175572519084088</v>
      </c>
      <c r="D211" s="162">
        <f t="shared" si="143"/>
        <v>6.8972625354631489</v>
      </c>
      <c r="E211" s="162">
        <f t="shared" si="143"/>
        <v>-3.456356180433525</v>
      </c>
      <c r="F211" s="162">
        <f t="shared" si="143"/>
        <v>-6.1503416856491917</v>
      </c>
      <c r="G211" s="162">
        <f t="shared" si="143"/>
        <v>0</v>
      </c>
      <c r="H211" s="162">
        <f t="shared" si="143"/>
        <v>-53.181818181818173</v>
      </c>
      <c r="I211" s="162">
        <f t="shared" si="143"/>
        <v>-11.587982832618039</v>
      </c>
      <c r="J211" s="162">
        <f t="shared" si="143"/>
        <v>-7.8986587183308377</v>
      </c>
      <c r="K211" s="162">
        <f t="shared" si="143"/>
        <v>-16.260162601626003</v>
      </c>
      <c r="L211" s="162">
        <f t="shared" si="143"/>
        <v>-44.095067200379809</v>
      </c>
      <c r="M211" s="162">
        <f t="shared" si="143"/>
        <v>-45.78947368421052</v>
      </c>
      <c r="N211" s="162"/>
      <c r="O211" s="162">
        <f t="shared" ref="O211:S213" si="144">O201/O$7*100</f>
        <v>-5.9948696296178428</v>
      </c>
      <c r="P211" s="162">
        <f t="shared" si="144"/>
        <v>-13.326543890165013</v>
      </c>
      <c r="Q211" s="162">
        <f t="shared" si="144"/>
        <v>-12.379293003718727</v>
      </c>
      <c r="R211" s="162">
        <f t="shared" si="144"/>
        <v>-10.91894788711404</v>
      </c>
      <c r="S211" s="199">
        <f t="shared" si="144"/>
        <v>6.8972625354631321</v>
      </c>
      <c r="T211" s="2"/>
    </row>
    <row r="212" spans="2:38" s="1" customFormat="1" x14ac:dyDescent="0.25">
      <c r="B212" s="44" t="s">
        <v>14</v>
      </c>
      <c r="C212" s="162">
        <f t="shared" ref="C212:M212" si="145">C202/C$7*100</f>
        <v>17.938931297709903</v>
      </c>
      <c r="D212" s="162">
        <f t="shared" si="145"/>
        <v>42.529683380617492</v>
      </c>
      <c r="E212" s="162">
        <f t="shared" si="145"/>
        <v>12.634251122827516</v>
      </c>
      <c r="F212" s="162">
        <f t="shared" si="145"/>
        <v>-6.1503416856492121</v>
      </c>
      <c r="G212" s="162">
        <f t="shared" si="145"/>
        <v>0</v>
      </c>
      <c r="H212" s="162">
        <f t="shared" si="145"/>
        <v>-50.060606060606062</v>
      </c>
      <c r="I212" s="162">
        <f t="shared" si="145"/>
        <v>-11.587982832618057</v>
      </c>
      <c r="J212" s="162">
        <f t="shared" si="145"/>
        <v>-38.599105812220586</v>
      </c>
      <c r="K212" s="162">
        <f t="shared" si="145"/>
        <v>-25.564588979223135</v>
      </c>
      <c r="L212" s="162">
        <f t="shared" si="145"/>
        <v>-40.368071680405151</v>
      </c>
      <c r="M212" s="162">
        <f t="shared" si="145"/>
        <v>-42.175438596491233</v>
      </c>
      <c r="N212" s="162"/>
      <c r="O212" s="162">
        <f t="shared" si="144"/>
        <v>36.08361729807698</v>
      </c>
      <c r="P212" s="162">
        <f t="shared" si="144"/>
        <v>-3.6961598779611298</v>
      </c>
      <c r="Q212" s="162">
        <f t="shared" si="144"/>
        <v>2.2241581623281328</v>
      </c>
      <c r="R212" s="162">
        <f t="shared" si="144"/>
        <v>3.9278941317002802</v>
      </c>
      <c r="S212" s="199">
        <f t="shared" si="144"/>
        <v>42.529683380617499</v>
      </c>
      <c r="T212" s="2"/>
    </row>
    <row r="213" spans="2:38" s="1" customFormat="1" x14ac:dyDescent="0.25">
      <c r="B213" s="44" t="s">
        <v>15</v>
      </c>
      <c r="C213" s="162">
        <f t="shared" ref="C213:M213" si="146">C203/C$7*100</f>
        <v>25.801526717557216</v>
      </c>
      <c r="D213" s="162">
        <f t="shared" si="146"/>
        <v>71.035620056740996</v>
      </c>
      <c r="E213" s="162">
        <f t="shared" si="146"/>
        <v>15.852372583479735</v>
      </c>
      <c r="F213" s="162">
        <f t="shared" si="146"/>
        <v>-6.1503416856492121</v>
      </c>
      <c r="G213" s="162">
        <f t="shared" si="146"/>
        <v>0</v>
      </c>
      <c r="H213" s="162">
        <f t="shared" si="146"/>
        <v>-55.054545454545476</v>
      </c>
      <c r="I213" s="162">
        <f t="shared" si="146"/>
        <v>-11.587982832618057</v>
      </c>
      <c r="J213" s="162">
        <f t="shared" si="146"/>
        <v>-38.599105812220586</v>
      </c>
      <c r="K213" s="162">
        <f t="shared" si="146"/>
        <v>-33.008130081300834</v>
      </c>
      <c r="L213" s="162">
        <f t="shared" si="146"/>
        <v>-46.331264512364626</v>
      </c>
      <c r="M213" s="162">
        <f t="shared" si="146"/>
        <v>-47.957894736842128</v>
      </c>
      <c r="N213" s="162"/>
      <c r="O213" s="162">
        <f t="shared" si="144"/>
        <v>50.408208592611423</v>
      </c>
      <c r="P213" s="162">
        <f t="shared" si="144"/>
        <v>-7.5483134828427056</v>
      </c>
      <c r="Q213" s="162">
        <f t="shared" si="144"/>
        <v>5.1448483955374815</v>
      </c>
      <c r="R213" s="162">
        <f t="shared" si="144"/>
        <v>6.8972625354631267</v>
      </c>
      <c r="S213" s="199">
        <f t="shared" si="144"/>
        <v>71.035620056740996</v>
      </c>
      <c r="T213" s="2"/>
    </row>
    <row r="214" spans="2:38" s="1" customFormat="1" x14ac:dyDescent="0.25">
      <c r="B214" s="45"/>
      <c r="C214" s="162"/>
      <c r="D214" s="162"/>
      <c r="E214" s="162"/>
      <c r="F214" s="162"/>
      <c r="G214" s="162"/>
      <c r="H214" s="162"/>
      <c r="I214" s="162"/>
      <c r="J214" s="162"/>
      <c r="K214" s="162"/>
      <c r="L214" s="162"/>
      <c r="M214" s="162"/>
      <c r="N214" s="162"/>
      <c r="O214" s="162"/>
      <c r="P214" s="162"/>
      <c r="Q214" s="162"/>
      <c r="R214" s="162"/>
      <c r="S214" s="199"/>
      <c r="T214" s="2"/>
    </row>
    <row r="215" spans="2:38" s="1" customFormat="1" x14ac:dyDescent="0.25">
      <c r="B215" s="44"/>
      <c r="C215" s="162"/>
      <c r="D215" s="162"/>
      <c r="E215" s="162"/>
      <c r="F215" s="162"/>
      <c r="G215" s="162"/>
      <c r="H215" s="162"/>
      <c r="I215" s="162"/>
      <c r="J215" s="162"/>
      <c r="K215" s="162"/>
      <c r="L215" s="162"/>
      <c r="M215" s="162"/>
      <c r="N215" s="162"/>
      <c r="O215" s="162"/>
      <c r="P215" s="162"/>
      <c r="Q215" s="162"/>
      <c r="R215" s="162"/>
      <c r="S215" s="199"/>
      <c r="T215" s="2"/>
    </row>
    <row r="216" spans="2:38" s="1" customFormat="1" x14ac:dyDescent="0.25">
      <c r="B216" s="44" t="s">
        <v>16</v>
      </c>
      <c r="C216" s="162">
        <f t="shared" ref="C216:M216" si="147">C206/C$7*100</f>
        <v>-5.6488549618320905</v>
      </c>
      <c r="D216" s="162">
        <f t="shared" si="147"/>
        <v>-14.482189971629495</v>
      </c>
      <c r="E216" s="162">
        <f t="shared" si="147"/>
        <v>-8.2835383714118507</v>
      </c>
      <c r="F216" s="162">
        <f t="shared" si="147"/>
        <v>-6.1503416856491917</v>
      </c>
      <c r="G216" s="162">
        <f t="shared" si="147"/>
        <v>0</v>
      </c>
      <c r="H216" s="162">
        <f t="shared" si="147"/>
        <v>12.363636363636351</v>
      </c>
      <c r="I216" s="162">
        <f t="shared" si="147"/>
        <v>-2.7467811158798412</v>
      </c>
      <c r="J216" s="162">
        <f t="shared" si="147"/>
        <v>-1.7585692995529065</v>
      </c>
      <c r="K216" s="162">
        <f t="shared" si="147"/>
        <v>0.48780487804876255</v>
      </c>
      <c r="L216" s="162">
        <f t="shared" si="147"/>
        <v>11.809865599240389</v>
      </c>
      <c r="M216" s="162">
        <f t="shared" si="147"/>
        <v>30.105263157894729</v>
      </c>
      <c r="N216" s="162"/>
      <c r="O216" s="162">
        <f t="shared" ref="O216:S219" si="148">O206/O$7*100</f>
        <v>7.4344347090081735</v>
      </c>
      <c r="P216" s="162">
        <f t="shared" si="148"/>
        <v>-7.5483134828426941</v>
      </c>
      <c r="Q216" s="162">
        <f t="shared" si="148"/>
        <v>5.1448483955375099</v>
      </c>
      <c r="R216" s="162">
        <f t="shared" si="148"/>
        <v>-2.0108426758254661</v>
      </c>
      <c r="S216" s="199">
        <f t="shared" si="148"/>
        <v>-14.482189971629481</v>
      </c>
      <c r="T216" s="2"/>
    </row>
    <row r="217" spans="2:38" s="1" customFormat="1" x14ac:dyDescent="0.25">
      <c r="B217" s="44" t="s">
        <v>17</v>
      </c>
      <c r="C217" s="162">
        <f t="shared" ref="C217:M217" si="149">C207/C$7*100</f>
        <v>-14.821882951653951</v>
      </c>
      <c r="D217" s="162">
        <f t="shared" si="149"/>
        <v>-28.735158309691233</v>
      </c>
      <c r="E217" s="162">
        <f t="shared" si="149"/>
        <v>-19.546963483694597</v>
      </c>
      <c r="F217" s="162">
        <f t="shared" si="149"/>
        <v>-6.1503416856491722</v>
      </c>
      <c r="G217" s="162">
        <f t="shared" si="149"/>
        <v>0</v>
      </c>
      <c r="H217" s="162">
        <f t="shared" si="149"/>
        <v>24.848484848484834</v>
      </c>
      <c r="I217" s="162">
        <f t="shared" si="149"/>
        <v>-11.587982832618021</v>
      </c>
      <c r="J217" s="162">
        <f t="shared" si="149"/>
        <v>-7.8986587183308625</v>
      </c>
      <c r="K217" s="162">
        <f t="shared" si="149"/>
        <v>-6.9557362240289038</v>
      </c>
      <c r="L217" s="162">
        <f t="shared" si="149"/>
        <v>11.809865599240412</v>
      </c>
      <c r="M217" s="162">
        <f t="shared" si="149"/>
        <v>44.561403508771917</v>
      </c>
      <c r="N217" s="162"/>
      <c r="O217" s="162">
        <f t="shared" si="148"/>
        <v>7.4344347090081877</v>
      </c>
      <c r="P217" s="162">
        <f t="shared" si="148"/>
        <v>-13.326543890165023</v>
      </c>
      <c r="Q217" s="162">
        <f t="shared" si="148"/>
        <v>2.224158162328147</v>
      </c>
      <c r="R217" s="162">
        <f t="shared" si="148"/>
        <v>-10.918947887114022</v>
      </c>
      <c r="S217" s="199">
        <f t="shared" si="148"/>
        <v>-28.735158309691229</v>
      </c>
      <c r="T217" s="2"/>
    </row>
    <row r="218" spans="2:38" s="1" customFormat="1" x14ac:dyDescent="0.25">
      <c r="B218" s="44" t="s">
        <v>18</v>
      </c>
      <c r="C218" s="162">
        <f t="shared" ref="C218:M218" si="150">C208/C$7*100</f>
        <v>-21.374045801526723</v>
      </c>
      <c r="D218" s="162">
        <f t="shared" si="150"/>
        <v>-38.915849979735349</v>
      </c>
      <c r="E218" s="162">
        <f t="shared" si="150"/>
        <v>-27.592267135325127</v>
      </c>
      <c r="F218" s="162">
        <f t="shared" si="150"/>
        <v>-6.1503416856491917</v>
      </c>
      <c r="G218" s="162">
        <f t="shared" si="150"/>
        <v>0</v>
      </c>
      <c r="H218" s="162">
        <f t="shared" si="150"/>
        <v>33.766233766233761</v>
      </c>
      <c r="I218" s="162">
        <f t="shared" si="150"/>
        <v>-11.587982832618039</v>
      </c>
      <c r="J218" s="162">
        <f t="shared" si="150"/>
        <v>-12.28443687460082</v>
      </c>
      <c r="K218" s="162">
        <f t="shared" si="150"/>
        <v>-4.2973286875725956</v>
      </c>
      <c r="L218" s="162">
        <f t="shared" si="150"/>
        <v>27.782703541989029</v>
      </c>
      <c r="M218" s="162">
        <f t="shared" si="150"/>
        <v>54.887218045112782</v>
      </c>
      <c r="N218" s="162"/>
      <c r="O218" s="162">
        <f t="shared" si="148"/>
        <v>7.4344347090081735</v>
      </c>
      <c r="P218" s="162">
        <f t="shared" si="148"/>
        <v>-17.453851323966685</v>
      </c>
      <c r="Q218" s="162">
        <f t="shared" si="148"/>
        <v>-6.1206710754129343</v>
      </c>
      <c r="R218" s="162">
        <f t="shared" si="148"/>
        <v>-17.281880180891619</v>
      </c>
      <c r="S218" s="199">
        <f t="shared" si="148"/>
        <v>-38.915849979735349</v>
      </c>
      <c r="T218" s="2"/>
    </row>
    <row r="219" spans="2:38" s="1" customFormat="1" ht="15.75" thickBot="1" x14ac:dyDescent="0.3">
      <c r="B219" s="42" t="s">
        <v>19</v>
      </c>
      <c r="C219" s="181">
        <f t="shared" ref="C219:M219" si="151">C209/C$7*100</f>
        <v>-26.288167938931316</v>
      </c>
      <c r="D219" s="181">
        <f t="shared" si="151"/>
        <v>-46.551368732268436</v>
      </c>
      <c r="E219" s="181">
        <f t="shared" si="151"/>
        <v>-33.626244874048062</v>
      </c>
      <c r="F219" s="181">
        <f t="shared" si="151"/>
        <v>-6.1503416856492121</v>
      </c>
      <c r="G219" s="181">
        <f t="shared" si="151"/>
        <v>0</v>
      </c>
      <c r="H219" s="181">
        <f t="shared" si="151"/>
        <v>40.454545454545396</v>
      </c>
      <c r="I219" s="181">
        <f t="shared" si="151"/>
        <v>-11.587982832618057</v>
      </c>
      <c r="J219" s="181">
        <f t="shared" si="151"/>
        <v>-15.573770491803298</v>
      </c>
      <c r="K219" s="181">
        <f t="shared" si="151"/>
        <v>-2.3035230352303939</v>
      </c>
      <c r="L219" s="181">
        <f t="shared" si="151"/>
        <v>39.762331999050446</v>
      </c>
      <c r="M219" s="181">
        <f t="shared" si="151"/>
        <v>62.631578947368347</v>
      </c>
      <c r="N219" s="181"/>
      <c r="O219" s="181">
        <f t="shared" si="148"/>
        <v>7.4344347090081602</v>
      </c>
      <c r="P219" s="181">
        <f t="shared" si="148"/>
        <v>-20.549331899317956</v>
      </c>
      <c r="Q219" s="181">
        <f t="shared" si="148"/>
        <v>-12.379293003718741</v>
      </c>
      <c r="R219" s="181">
        <f t="shared" si="148"/>
        <v>-22.054079401224794</v>
      </c>
      <c r="S219" s="200">
        <f t="shared" si="148"/>
        <v>-46.551368732268436</v>
      </c>
      <c r="T219" s="2"/>
    </row>
    <row r="220" spans="2:38" s="1" customFormat="1" x14ac:dyDescent="0.25">
      <c r="B220" s="63" t="s">
        <v>37</v>
      </c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1"/>
    </row>
    <row r="221" spans="2:38" s="1" customFormat="1" x14ac:dyDescent="0.25">
      <c r="B221" s="36" t="s">
        <v>13</v>
      </c>
      <c r="C221" s="192">
        <f>C42/$G42</f>
        <v>1.0174757281553399</v>
      </c>
      <c r="D221" s="192">
        <f t="shared" ref="D221:M221" si="152">D42/$G42</f>
        <v>0.93547765048543707</v>
      </c>
      <c r="E221" s="192">
        <f t="shared" si="152"/>
        <v>1.0358009708737865</v>
      </c>
      <c r="F221" s="192">
        <f t="shared" si="152"/>
        <v>1.0655339805825241</v>
      </c>
      <c r="G221" s="192">
        <f t="shared" si="152"/>
        <v>1</v>
      </c>
      <c r="H221" s="192">
        <f t="shared" si="152"/>
        <v>2.1359223300970873</v>
      </c>
      <c r="I221" s="192">
        <f t="shared" si="152"/>
        <v>1.1310679611650487</v>
      </c>
      <c r="J221" s="192">
        <f t="shared" si="152"/>
        <v>1.0857605177993528</v>
      </c>
      <c r="K221" s="192">
        <f t="shared" si="152"/>
        <v>1.1941747572815533</v>
      </c>
      <c r="L221" s="192">
        <f t="shared" si="152"/>
        <v>1.7887509203960512</v>
      </c>
      <c r="M221" s="192">
        <f t="shared" si="152"/>
        <v>1.8446601941747571</v>
      </c>
      <c r="N221" s="192"/>
      <c r="O221" s="192">
        <f t="shared" ref="O221:S223" si="153">O42/$G42</f>
        <v>1.0637717282662973</v>
      </c>
      <c r="P221" s="192">
        <f t="shared" si="153"/>
        <v>1.153755768932039</v>
      </c>
      <c r="Q221" s="192">
        <f t="shared" si="153"/>
        <v>1.1412827335922333</v>
      </c>
      <c r="R221" s="192">
        <f t="shared" si="153"/>
        <v>1.1225731805825243</v>
      </c>
      <c r="S221" s="194">
        <f t="shared" si="153"/>
        <v>0.93547765048543707</v>
      </c>
    </row>
    <row r="222" spans="2:38" s="1" customFormat="1" x14ac:dyDescent="0.25">
      <c r="B222" s="36" t="s">
        <v>14</v>
      </c>
      <c r="C222" s="192">
        <f t="shared" ref="C222:M222" si="154">C43/$G43</f>
        <v>0.84789644012944998</v>
      </c>
      <c r="D222" s="192">
        <f t="shared" si="154"/>
        <v>0.70160823786407789</v>
      </c>
      <c r="E222" s="192">
        <f t="shared" si="154"/>
        <v>0.88782940360610307</v>
      </c>
      <c r="F222" s="192">
        <f t="shared" si="154"/>
        <v>1.0655339805825244</v>
      </c>
      <c r="G222" s="192">
        <f t="shared" si="154"/>
        <v>1</v>
      </c>
      <c r="H222" s="192">
        <f t="shared" si="154"/>
        <v>2.0024271844660197</v>
      </c>
      <c r="I222" s="192">
        <f t="shared" si="154"/>
        <v>1.1310679611650489</v>
      </c>
      <c r="J222" s="192">
        <f t="shared" si="154"/>
        <v>1.6286407766990294</v>
      </c>
      <c r="K222" s="192">
        <f t="shared" si="154"/>
        <v>1.3434466019417479</v>
      </c>
      <c r="L222" s="192">
        <f t="shared" si="154"/>
        <v>1.6769539878712982</v>
      </c>
      <c r="M222" s="192">
        <f t="shared" si="154"/>
        <v>1.729368932038835</v>
      </c>
      <c r="N222" s="192"/>
      <c r="O222" s="192">
        <f t="shared" si="153"/>
        <v>0.7348423122892187</v>
      </c>
      <c r="P222" s="192">
        <f t="shared" si="153"/>
        <v>1.0383801920388354</v>
      </c>
      <c r="Q222" s="192">
        <f t="shared" si="153"/>
        <v>0.97824234307905722</v>
      </c>
      <c r="R222" s="192">
        <f t="shared" si="153"/>
        <v>0.96220558335644946</v>
      </c>
      <c r="S222" s="194">
        <f t="shared" si="153"/>
        <v>0.70160823786407778</v>
      </c>
    </row>
    <row r="223" spans="2:38" s="1" customFormat="1" x14ac:dyDescent="0.25">
      <c r="B223" s="36" t="s">
        <v>15</v>
      </c>
      <c r="C223" s="192">
        <f t="shared" ref="C223:M223" si="155">C44/$G44</f>
        <v>0.79490291262135937</v>
      </c>
      <c r="D223" s="192">
        <f t="shared" si="155"/>
        <v>0.5846735315533983</v>
      </c>
      <c r="E223" s="192">
        <f t="shared" si="155"/>
        <v>0.86316747572815578</v>
      </c>
      <c r="F223" s="192">
        <f t="shared" si="155"/>
        <v>1.0655339805825241</v>
      </c>
      <c r="G223" s="192">
        <f t="shared" si="155"/>
        <v>1</v>
      </c>
      <c r="H223" s="192">
        <f t="shared" si="155"/>
        <v>2.2249190938511334</v>
      </c>
      <c r="I223" s="192">
        <f t="shared" si="155"/>
        <v>1.1310679611650489</v>
      </c>
      <c r="J223" s="192">
        <f t="shared" si="155"/>
        <v>1.6286407766990294</v>
      </c>
      <c r="K223" s="192">
        <f t="shared" si="155"/>
        <v>1.4927184466019423</v>
      </c>
      <c r="L223" s="192">
        <f t="shared" si="155"/>
        <v>1.8632822087458869</v>
      </c>
      <c r="M223" s="192">
        <f t="shared" si="155"/>
        <v>1.9215210355987058</v>
      </c>
      <c r="N223" s="192"/>
      <c r="O223" s="192">
        <f t="shared" si="153"/>
        <v>0.66485733016643589</v>
      </c>
      <c r="P223" s="192">
        <f t="shared" si="153"/>
        <v>1.081646033373787</v>
      </c>
      <c r="Q223" s="192">
        <f t="shared" si="153"/>
        <v>0.95106894466019476</v>
      </c>
      <c r="R223" s="192">
        <f t="shared" si="153"/>
        <v>0.93547765048543718</v>
      </c>
      <c r="S223" s="194">
        <f t="shared" si="153"/>
        <v>0.58467353155339818</v>
      </c>
    </row>
    <row r="224" spans="2:38" s="1" customFormat="1" x14ac:dyDescent="0.25">
      <c r="B224" s="37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2"/>
      <c r="P224" s="192"/>
      <c r="Q224" s="192"/>
      <c r="R224" s="192"/>
      <c r="S224" s="194"/>
    </row>
    <row r="225" spans="2:20" s="1" customFormat="1" x14ac:dyDescent="0.25">
      <c r="B225" s="36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  <c r="M225" s="192"/>
      <c r="N225" s="192"/>
      <c r="O225" s="192"/>
      <c r="P225" s="192"/>
      <c r="Q225" s="192"/>
      <c r="R225" s="192"/>
      <c r="S225" s="194"/>
    </row>
    <row r="226" spans="2:20" s="1" customFormat="1" x14ac:dyDescent="0.25">
      <c r="B226" s="36" t="s">
        <v>16</v>
      </c>
      <c r="C226" s="192">
        <f t="shared" ref="C226:M226" si="156">C47/$G47</f>
        <v>1.0598705501618124</v>
      </c>
      <c r="D226" s="192">
        <f t="shared" si="156"/>
        <v>1.1693470631067966</v>
      </c>
      <c r="E226" s="192">
        <f t="shared" si="156"/>
        <v>1.090316811446091</v>
      </c>
      <c r="F226" s="192">
        <f t="shared" si="156"/>
        <v>1.0655339805825241</v>
      </c>
      <c r="G226" s="192">
        <f t="shared" si="156"/>
        <v>1</v>
      </c>
      <c r="H226" s="192">
        <f t="shared" si="156"/>
        <v>0.88996763754045327</v>
      </c>
      <c r="I226" s="192">
        <f t="shared" si="156"/>
        <v>1.0282436010591351</v>
      </c>
      <c r="J226" s="192">
        <f t="shared" si="156"/>
        <v>1.0179004854368934</v>
      </c>
      <c r="K226" s="192">
        <f t="shared" si="156"/>
        <v>0.99514563106796128</v>
      </c>
      <c r="L226" s="192">
        <f t="shared" si="156"/>
        <v>0.8943754601980255</v>
      </c>
      <c r="M226" s="192">
        <f t="shared" si="156"/>
        <v>0.76860841423948234</v>
      </c>
      <c r="N226" s="192"/>
      <c r="O226" s="192">
        <f t="shared" ref="O226:S229" si="157">O47/$G47</f>
        <v>0.93080026223301005</v>
      </c>
      <c r="P226" s="192">
        <f t="shared" si="157"/>
        <v>1.0816460333737867</v>
      </c>
      <c r="Q226" s="192">
        <f t="shared" si="157"/>
        <v>0.95106894466019454</v>
      </c>
      <c r="R226" s="192">
        <f t="shared" si="157"/>
        <v>1.0205210732568404</v>
      </c>
      <c r="S226" s="194">
        <f t="shared" si="157"/>
        <v>1.1693470631067964</v>
      </c>
    </row>
    <row r="227" spans="2:20" s="1" customFormat="1" x14ac:dyDescent="0.25">
      <c r="B227" s="36" t="s">
        <v>17</v>
      </c>
      <c r="C227" s="192">
        <f t="shared" ref="C227:M227" si="158">C48/$G48</f>
        <v>1.1740104555638537</v>
      </c>
      <c r="D227" s="192">
        <f t="shared" si="158"/>
        <v>1.4032164757281556</v>
      </c>
      <c r="E227" s="192">
        <f t="shared" si="158"/>
        <v>1.2429611650485437</v>
      </c>
      <c r="F227" s="192">
        <f t="shared" si="158"/>
        <v>1.0655339805825239</v>
      </c>
      <c r="G227" s="192">
        <f t="shared" si="158"/>
        <v>1</v>
      </c>
      <c r="H227" s="192">
        <f t="shared" si="158"/>
        <v>0.80097087378640774</v>
      </c>
      <c r="I227" s="192">
        <f t="shared" si="158"/>
        <v>1.1310679611650487</v>
      </c>
      <c r="J227" s="192">
        <f t="shared" si="158"/>
        <v>1.085760517799353</v>
      </c>
      <c r="K227" s="192">
        <f t="shared" si="158"/>
        <v>1.0747572815533981</v>
      </c>
      <c r="L227" s="192">
        <f t="shared" si="158"/>
        <v>0.89437546019802538</v>
      </c>
      <c r="M227" s="192">
        <f t="shared" si="158"/>
        <v>0.69174757281553401</v>
      </c>
      <c r="N227" s="192"/>
      <c r="O227" s="192">
        <f t="shared" si="157"/>
        <v>0.93080026223300993</v>
      </c>
      <c r="P227" s="192">
        <f t="shared" si="157"/>
        <v>1.1537557689320395</v>
      </c>
      <c r="Q227" s="192">
        <f t="shared" si="157"/>
        <v>0.97824234307905711</v>
      </c>
      <c r="R227" s="192">
        <f t="shared" si="157"/>
        <v>1.1225731805825241</v>
      </c>
      <c r="S227" s="194">
        <f t="shared" si="157"/>
        <v>1.4032164757281553</v>
      </c>
    </row>
    <row r="228" spans="2:20" s="1" customFormat="1" x14ac:dyDescent="0.25">
      <c r="B228" s="36" t="s">
        <v>18</v>
      </c>
      <c r="C228" s="192">
        <f t="shared" ref="C228:M228" si="159">C49/$G49</f>
        <v>1.2718446601941749</v>
      </c>
      <c r="D228" s="192">
        <f t="shared" si="159"/>
        <v>1.6370858883495147</v>
      </c>
      <c r="E228" s="192">
        <f t="shared" si="159"/>
        <v>1.3810679611650487</v>
      </c>
      <c r="F228" s="192">
        <f t="shared" si="159"/>
        <v>1.0655339805825241</v>
      </c>
      <c r="G228" s="192">
        <f t="shared" si="159"/>
        <v>1</v>
      </c>
      <c r="H228" s="192">
        <f t="shared" si="159"/>
        <v>0.74757281553398058</v>
      </c>
      <c r="I228" s="192">
        <f t="shared" si="159"/>
        <v>1.1310679611650485</v>
      </c>
      <c r="J228" s="192">
        <f t="shared" si="159"/>
        <v>1.1400485436893204</v>
      </c>
      <c r="K228" s="192">
        <f t="shared" si="159"/>
        <v>1.0449029126213594</v>
      </c>
      <c r="L228" s="192">
        <f t="shared" si="159"/>
        <v>0.78257852767327207</v>
      </c>
      <c r="M228" s="192">
        <f t="shared" si="159"/>
        <v>0.64563106796116498</v>
      </c>
      <c r="N228" s="192"/>
      <c r="O228" s="192">
        <f t="shared" si="157"/>
        <v>0.93080026223300993</v>
      </c>
      <c r="P228" s="192">
        <f t="shared" si="157"/>
        <v>1.2114435573786413</v>
      </c>
      <c r="Q228" s="192">
        <f t="shared" si="157"/>
        <v>1.0651972180194178</v>
      </c>
      <c r="R228" s="192">
        <f t="shared" si="157"/>
        <v>1.2089249637042569</v>
      </c>
      <c r="S228" s="194">
        <f t="shared" si="157"/>
        <v>1.6370858883495147</v>
      </c>
    </row>
    <row r="229" spans="2:20" s="1" customFormat="1" ht="15.75" thickBot="1" x14ac:dyDescent="0.3">
      <c r="B229" s="35" t="s">
        <v>19</v>
      </c>
      <c r="C229" s="195">
        <f t="shared" ref="C229:M229" si="160">C50/$G50</f>
        <v>1.3566343042071203</v>
      </c>
      <c r="D229" s="195">
        <f t="shared" si="160"/>
        <v>1.8709553009708746</v>
      </c>
      <c r="E229" s="195">
        <f t="shared" si="160"/>
        <v>1.5066195939982354</v>
      </c>
      <c r="F229" s="195">
        <f t="shared" si="160"/>
        <v>1.0655339805825244</v>
      </c>
      <c r="G229" s="195">
        <f t="shared" si="160"/>
        <v>1</v>
      </c>
      <c r="H229" s="195">
        <f t="shared" si="160"/>
        <v>0.71197411003236277</v>
      </c>
      <c r="I229" s="195">
        <f t="shared" si="160"/>
        <v>1.1310679611650487</v>
      </c>
      <c r="J229" s="195">
        <f t="shared" si="160"/>
        <v>1.1844660194174761</v>
      </c>
      <c r="K229" s="195">
        <f t="shared" si="160"/>
        <v>1.0235783633841891</v>
      </c>
      <c r="L229" s="195">
        <f t="shared" si="160"/>
        <v>0.71550036815842055</v>
      </c>
      <c r="M229" s="195">
        <f t="shared" si="160"/>
        <v>0.61488673139158601</v>
      </c>
      <c r="N229" s="195"/>
      <c r="O229" s="195">
        <f t="shared" si="157"/>
        <v>0.93080026223301005</v>
      </c>
      <c r="P229" s="195">
        <f t="shared" si="157"/>
        <v>1.2586426570167704</v>
      </c>
      <c r="Q229" s="195">
        <f t="shared" si="157"/>
        <v>1.1412827335922335</v>
      </c>
      <c r="R229" s="195">
        <f t="shared" si="157"/>
        <v>1.2829407778085995</v>
      </c>
      <c r="S229" s="196">
        <f t="shared" si="157"/>
        <v>1.8709553009708741</v>
      </c>
    </row>
    <row r="230" spans="2:20" s="1" customFormat="1" x14ac:dyDescent="0.25"/>
    <row r="231" spans="2:20" s="1" customFormat="1" ht="15.75" thickBot="1" x14ac:dyDescent="0.3"/>
    <row r="232" spans="2:20" s="1" customFormat="1" x14ac:dyDescent="0.25">
      <c r="B232" s="51"/>
      <c r="C232" s="60" t="s">
        <v>191</v>
      </c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59"/>
      <c r="T232" s="56"/>
    </row>
    <row r="233" spans="2:20" s="1" customFormat="1" x14ac:dyDescent="0.25">
      <c r="B233" s="44" t="s">
        <v>12</v>
      </c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7"/>
      <c r="T233" s="56"/>
    </row>
    <row r="234" spans="2:20" s="1" customFormat="1" ht="18.75" thickBot="1" x14ac:dyDescent="0.4">
      <c r="B234" s="42"/>
      <c r="C234" s="54" t="s">
        <v>24</v>
      </c>
      <c r="D234" s="54" t="s">
        <v>23</v>
      </c>
      <c r="E234" s="54" t="s">
        <v>26</v>
      </c>
      <c r="F234" s="55" t="s">
        <v>2</v>
      </c>
      <c r="G234" s="54" t="s">
        <v>22</v>
      </c>
      <c r="H234" s="55" t="s">
        <v>3</v>
      </c>
      <c r="I234" s="55" t="s">
        <v>4</v>
      </c>
      <c r="J234" s="55" t="s">
        <v>5</v>
      </c>
      <c r="K234" s="55" t="s">
        <v>35</v>
      </c>
      <c r="L234" s="55" t="s">
        <v>34</v>
      </c>
      <c r="M234" s="54" t="s">
        <v>25</v>
      </c>
      <c r="N234" s="53"/>
      <c r="O234" s="53" t="s">
        <v>6</v>
      </c>
      <c r="P234" s="53" t="s">
        <v>7</v>
      </c>
      <c r="Q234" s="53" t="s">
        <v>8</v>
      </c>
      <c r="R234" s="53" t="s">
        <v>9</v>
      </c>
      <c r="S234" s="52" t="s">
        <v>10</v>
      </c>
      <c r="T234" s="10"/>
    </row>
    <row r="235" spans="2:20" s="1" customFormat="1" x14ac:dyDescent="0.25">
      <c r="B235" s="51"/>
      <c r="C235" s="202"/>
      <c r="D235" s="202"/>
      <c r="E235" s="202"/>
      <c r="F235" s="202"/>
      <c r="G235" s="202"/>
      <c r="H235" s="202"/>
      <c r="I235" s="202"/>
      <c r="J235" s="202"/>
      <c r="K235" s="202"/>
      <c r="L235" s="202"/>
      <c r="M235" s="202"/>
      <c r="N235" s="202"/>
      <c r="O235" s="202"/>
      <c r="P235" s="202"/>
      <c r="Q235" s="202"/>
      <c r="R235" s="202"/>
      <c r="S235" s="203"/>
    </row>
    <row r="236" spans="2:20" s="1" customFormat="1" x14ac:dyDescent="0.25">
      <c r="B236" s="44" t="s">
        <v>13</v>
      </c>
      <c r="C236" s="162">
        <f t="shared" ref="C236:M236" si="161">$F42*C27/100</f>
        <v>56.951332831393593</v>
      </c>
      <c r="D236" s="162">
        <f t="shared" si="161"/>
        <v>1.1703033323587966</v>
      </c>
      <c r="E236" s="162">
        <f t="shared" si="161"/>
        <v>18.224426506045948</v>
      </c>
      <c r="F236" s="162">
        <f t="shared" si="161"/>
        <v>4.5561066265114869</v>
      </c>
      <c r="G236" s="162">
        <f t="shared" si="161"/>
        <v>4.5561066265114869</v>
      </c>
      <c r="H236" s="162">
        <f t="shared" si="161"/>
        <v>0.1139026656627872</v>
      </c>
      <c r="I236" s="162">
        <f t="shared" si="161"/>
        <v>4.5561066265114869</v>
      </c>
      <c r="J236" s="162">
        <f t="shared" si="161"/>
        <v>6.8341599397672317</v>
      </c>
      <c r="K236" s="162">
        <f t="shared" si="161"/>
        <v>3.4170799698836158</v>
      </c>
      <c r="L236" s="162">
        <f t="shared" si="161"/>
        <v>1.1390266566278717</v>
      </c>
      <c r="M236" s="162">
        <f t="shared" si="161"/>
        <v>0.1139026656627872</v>
      </c>
      <c r="N236" s="162"/>
      <c r="O236" s="162">
        <f>$F42*O27/1000000</f>
        <v>3.9865932981975516E-4</v>
      </c>
      <c r="P236" s="162">
        <f t="shared" ref="O236:S238" si="162">$F42*P27/1000000</f>
        <v>6.8341599397672313E-3</v>
      </c>
      <c r="Q236" s="162">
        <f t="shared" si="162"/>
        <v>4.5561066265114872E-2</v>
      </c>
      <c r="R236" s="162">
        <f t="shared" si="162"/>
        <v>9.1122132530229751E-3</v>
      </c>
      <c r="S236" s="199">
        <f t="shared" si="162"/>
        <v>9.4569966251215869E-3</v>
      </c>
    </row>
    <row r="237" spans="2:20" s="1" customFormat="1" x14ac:dyDescent="0.25">
      <c r="B237" s="44" t="s">
        <v>14</v>
      </c>
      <c r="C237" s="162">
        <f t="shared" ref="C237:M237" si="163">$F43*C28/100</f>
        <v>68.341599397672312</v>
      </c>
      <c r="D237" s="162">
        <f t="shared" si="163"/>
        <v>1.5604044431450617</v>
      </c>
      <c r="E237" s="162">
        <f t="shared" si="163"/>
        <v>21.261830923720272</v>
      </c>
      <c r="F237" s="162">
        <f t="shared" si="163"/>
        <v>4.5561066265114878</v>
      </c>
      <c r="G237" s="162">
        <f t="shared" si="163"/>
        <v>4.5561066265114878</v>
      </c>
      <c r="H237" s="162">
        <f t="shared" si="163"/>
        <v>0.12149617670697299</v>
      </c>
      <c r="I237" s="162">
        <f t="shared" si="163"/>
        <v>4.5561066265114878</v>
      </c>
      <c r="J237" s="162">
        <f t="shared" si="163"/>
        <v>4.5561066265114878</v>
      </c>
      <c r="K237" s="162">
        <f t="shared" si="163"/>
        <v>3.0374044176743245</v>
      </c>
      <c r="L237" s="162">
        <f t="shared" si="163"/>
        <v>1.2149617670697297</v>
      </c>
      <c r="M237" s="162">
        <f t="shared" si="163"/>
        <v>0.12149617670697299</v>
      </c>
      <c r="N237" s="162"/>
      <c r="O237" s="162">
        <f t="shared" si="162"/>
        <v>5.7710683935812161E-4</v>
      </c>
      <c r="P237" s="162">
        <f t="shared" si="162"/>
        <v>7.5935110441858128E-3</v>
      </c>
      <c r="Q237" s="162">
        <f t="shared" si="162"/>
        <v>5.3154577309300684E-2</v>
      </c>
      <c r="R237" s="162">
        <f t="shared" si="162"/>
        <v>1.0630915461860136E-2</v>
      </c>
      <c r="S237" s="199">
        <f t="shared" si="162"/>
        <v>1.2609328833495451E-2</v>
      </c>
    </row>
    <row r="238" spans="2:20" s="1" customFormat="1" x14ac:dyDescent="0.25">
      <c r="B238" s="44" t="s">
        <v>15</v>
      </c>
      <c r="C238" s="162">
        <f t="shared" ref="C238:M238" si="164">$F44*C29/100</f>
        <v>72.89770602418379</v>
      </c>
      <c r="D238" s="162">
        <f t="shared" si="164"/>
        <v>1.8724853317740737</v>
      </c>
      <c r="E238" s="162">
        <f t="shared" si="164"/>
        <v>21.86931180725513</v>
      </c>
      <c r="F238" s="162">
        <f t="shared" si="164"/>
        <v>4.5561066265114869</v>
      </c>
      <c r="G238" s="162">
        <f t="shared" si="164"/>
        <v>4.5561066265114869</v>
      </c>
      <c r="H238" s="162">
        <f t="shared" si="164"/>
        <v>0.10934655903627567</v>
      </c>
      <c r="I238" s="162">
        <f t="shared" si="164"/>
        <v>4.5561066265114869</v>
      </c>
      <c r="J238" s="162">
        <f t="shared" si="164"/>
        <v>4.5561066265114869</v>
      </c>
      <c r="K238" s="162">
        <f t="shared" si="164"/>
        <v>2.7336639759068913</v>
      </c>
      <c r="L238" s="162">
        <f t="shared" si="164"/>
        <v>1.0934655903627566</v>
      </c>
      <c r="M238" s="162">
        <f t="shared" si="164"/>
        <v>0.10934655903627567</v>
      </c>
      <c r="N238" s="162"/>
      <c r="O238" s="162">
        <f t="shared" si="162"/>
        <v>6.3785492771160804E-4</v>
      </c>
      <c r="P238" s="162">
        <f t="shared" si="162"/>
        <v>7.2897706024183783E-3</v>
      </c>
      <c r="Q238" s="162">
        <f t="shared" si="162"/>
        <v>5.4673279518137829E-2</v>
      </c>
      <c r="R238" s="162">
        <f t="shared" si="162"/>
        <v>1.0934655903627567E-2</v>
      </c>
      <c r="S238" s="199">
        <f t="shared" si="162"/>
        <v>1.5131194600194539E-2</v>
      </c>
    </row>
    <row r="239" spans="2:20" s="1" customFormat="1" x14ac:dyDescent="0.25">
      <c r="B239" s="45"/>
      <c r="C239" s="162"/>
      <c r="D239" s="162"/>
      <c r="E239" s="162"/>
      <c r="F239" s="162"/>
      <c r="G239" s="162"/>
      <c r="H239" s="162"/>
      <c r="I239" s="162"/>
      <c r="J239" s="162"/>
      <c r="K239" s="162"/>
      <c r="L239" s="162"/>
      <c r="M239" s="162"/>
      <c r="N239" s="162"/>
      <c r="O239" s="162"/>
      <c r="P239" s="162"/>
      <c r="Q239" s="162"/>
      <c r="R239" s="162"/>
      <c r="S239" s="199"/>
    </row>
    <row r="240" spans="2:20" s="1" customFormat="1" x14ac:dyDescent="0.25">
      <c r="B240" s="44"/>
      <c r="C240" s="162"/>
      <c r="D240" s="162"/>
      <c r="E240" s="162"/>
      <c r="F240" s="162"/>
      <c r="G240" s="162"/>
      <c r="H240" s="162"/>
      <c r="I240" s="162"/>
      <c r="J240" s="162"/>
      <c r="K240" s="162"/>
      <c r="L240" s="162"/>
      <c r="M240" s="162"/>
      <c r="N240" s="162"/>
      <c r="O240" s="162"/>
      <c r="P240" s="162"/>
      <c r="Q240" s="162"/>
      <c r="R240" s="162"/>
      <c r="S240" s="199"/>
    </row>
    <row r="241" spans="2:38" s="1" customFormat="1" x14ac:dyDescent="0.25">
      <c r="B241" s="44" t="s">
        <v>16</v>
      </c>
      <c r="C241" s="162">
        <f t="shared" ref="C241:M241" si="165">$F47*C32/100</f>
        <v>54.673279518137839</v>
      </c>
      <c r="D241" s="162">
        <f t="shared" si="165"/>
        <v>0.9362426658870372</v>
      </c>
      <c r="E241" s="162">
        <f t="shared" si="165"/>
        <v>17.313205180743651</v>
      </c>
      <c r="F241" s="162">
        <f t="shared" si="165"/>
        <v>4.5561066265114878</v>
      </c>
      <c r="G241" s="162">
        <f t="shared" si="165"/>
        <v>4.5561066265114878</v>
      </c>
      <c r="H241" s="162">
        <f t="shared" si="165"/>
        <v>0.2733663975906892</v>
      </c>
      <c r="I241" s="162">
        <f t="shared" si="165"/>
        <v>5.0117172891626351</v>
      </c>
      <c r="J241" s="162">
        <f t="shared" si="165"/>
        <v>7.2897706024183799</v>
      </c>
      <c r="K241" s="162">
        <f t="shared" si="165"/>
        <v>4.1004959638603378</v>
      </c>
      <c r="L241" s="162">
        <f t="shared" si="165"/>
        <v>2.2780533132557439</v>
      </c>
      <c r="M241" s="162">
        <f t="shared" si="165"/>
        <v>0.2733663975906892</v>
      </c>
      <c r="N241" s="162"/>
      <c r="O241" s="162">
        <f t="shared" ref="O241:S244" si="166">$F47*O32/1000000</f>
        <v>4.5561066265114875E-4</v>
      </c>
      <c r="P241" s="162">
        <f t="shared" si="166"/>
        <v>7.28977060241838E-3</v>
      </c>
      <c r="Q241" s="162">
        <f t="shared" si="166"/>
        <v>5.4673279518137836E-2</v>
      </c>
      <c r="R241" s="162">
        <f t="shared" si="166"/>
        <v>1.0023434578325271E-2</v>
      </c>
      <c r="S241" s="199">
        <f t="shared" si="166"/>
        <v>7.5655973000972711E-3</v>
      </c>
    </row>
    <row r="242" spans="2:38" s="1" customFormat="1" x14ac:dyDescent="0.25">
      <c r="B242" s="44" t="s">
        <v>17</v>
      </c>
      <c r="C242" s="162">
        <f t="shared" ref="C242:M242" si="167">$F48*C33/100</f>
        <v>49.357821787207769</v>
      </c>
      <c r="D242" s="162">
        <f t="shared" si="167"/>
        <v>0.78020222157253083</v>
      </c>
      <c r="E242" s="162">
        <f t="shared" si="167"/>
        <v>15.18702208837162</v>
      </c>
      <c r="F242" s="162">
        <f t="shared" si="167"/>
        <v>4.5561066265114869</v>
      </c>
      <c r="G242" s="162">
        <f t="shared" si="167"/>
        <v>4.5561066265114869</v>
      </c>
      <c r="H242" s="162">
        <f t="shared" si="167"/>
        <v>0.30374044176743242</v>
      </c>
      <c r="I242" s="162">
        <f t="shared" si="167"/>
        <v>4.5561066265114869</v>
      </c>
      <c r="J242" s="162">
        <f t="shared" si="167"/>
        <v>6.834159939767229</v>
      </c>
      <c r="K242" s="162">
        <f t="shared" si="167"/>
        <v>3.796755522092905</v>
      </c>
      <c r="L242" s="162">
        <f t="shared" si="167"/>
        <v>2.2780533132557435</v>
      </c>
      <c r="M242" s="162">
        <f t="shared" si="167"/>
        <v>0.30374044176743242</v>
      </c>
      <c r="N242" s="162"/>
      <c r="O242" s="162">
        <f t="shared" si="166"/>
        <v>4.556106626511487E-4</v>
      </c>
      <c r="P242" s="162">
        <f t="shared" si="166"/>
        <v>6.8341599397672287E-3</v>
      </c>
      <c r="Q242" s="162">
        <f t="shared" si="166"/>
        <v>5.3154577309300677E-2</v>
      </c>
      <c r="R242" s="162">
        <f t="shared" si="166"/>
        <v>9.1122132530229733E-3</v>
      </c>
      <c r="S242" s="199">
        <f t="shared" si="166"/>
        <v>6.3046644167477255E-3</v>
      </c>
    </row>
    <row r="243" spans="2:38" s="1" customFormat="1" x14ac:dyDescent="0.25">
      <c r="B243" s="44" t="s">
        <v>18</v>
      </c>
      <c r="C243" s="162">
        <f t="shared" ref="C243:M243" si="168">$F49*C34/100</f>
        <v>45.561066265114867</v>
      </c>
      <c r="D243" s="162">
        <f t="shared" si="168"/>
        <v>0.66874476134788363</v>
      </c>
      <c r="E243" s="162">
        <f t="shared" si="168"/>
        <v>13.66831987953446</v>
      </c>
      <c r="F243" s="162">
        <f t="shared" si="168"/>
        <v>4.5561066265114869</v>
      </c>
      <c r="G243" s="162">
        <f t="shared" si="168"/>
        <v>4.5561066265114869</v>
      </c>
      <c r="H243" s="162">
        <f t="shared" si="168"/>
        <v>0.32543618760796345</v>
      </c>
      <c r="I243" s="162">
        <f t="shared" si="168"/>
        <v>4.5561066265114869</v>
      </c>
      <c r="J243" s="162">
        <f t="shared" si="168"/>
        <v>6.5087237521592671</v>
      </c>
      <c r="K243" s="162">
        <f t="shared" si="168"/>
        <v>3.90523425129556</v>
      </c>
      <c r="L243" s="162">
        <f t="shared" si="168"/>
        <v>2.6034895008637076</v>
      </c>
      <c r="M243" s="162">
        <f t="shared" si="168"/>
        <v>0.32543618760796345</v>
      </c>
      <c r="N243" s="162"/>
      <c r="O243" s="162">
        <f t="shared" si="166"/>
        <v>4.556106626511487E-4</v>
      </c>
      <c r="P243" s="162">
        <f t="shared" si="166"/>
        <v>6.5087237521592673E-3</v>
      </c>
      <c r="Q243" s="162">
        <f t="shared" si="166"/>
        <v>4.8815428141194502E-2</v>
      </c>
      <c r="R243" s="162">
        <f t="shared" si="166"/>
        <v>8.4613408778070453E-3</v>
      </c>
      <c r="S243" s="199">
        <f t="shared" si="166"/>
        <v>5.4039980714980498E-3</v>
      </c>
    </row>
    <row r="244" spans="2:38" s="1" customFormat="1" ht="15.75" thickBot="1" x14ac:dyDescent="0.3">
      <c r="B244" s="42" t="s">
        <v>19</v>
      </c>
      <c r="C244" s="181">
        <f t="shared" ref="C244:M244" si="169">$F50*C35/100</f>
        <v>42.713499623545182</v>
      </c>
      <c r="D244" s="181">
        <f t="shared" si="169"/>
        <v>0.58515166617939818</v>
      </c>
      <c r="E244" s="181">
        <f t="shared" si="169"/>
        <v>12.529293222906588</v>
      </c>
      <c r="F244" s="181">
        <f t="shared" si="169"/>
        <v>4.5561066265114869</v>
      </c>
      <c r="G244" s="181">
        <f t="shared" si="169"/>
        <v>4.5561066265114869</v>
      </c>
      <c r="H244" s="181">
        <f t="shared" si="169"/>
        <v>0.34170799698836146</v>
      </c>
      <c r="I244" s="181">
        <f t="shared" si="169"/>
        <v>4.5561066265114869</v>
      </c>
      <c r="J244" s="181">
        <f t="shared" si="169"/>
        <v>6.2646466114532942</v>
      </c>
      <c r="K244" s="181">
        <f t="shared" si="169"/>
        <v>3.9865932981975503</v>
      </c>
      <c r="L244" s="181">
        <f t="shared" si="169"/>
        <v>2.8475666415696792</v>
      </c>
      <c r="M244" s="181">
        <f t="shared" si="169"/>
        <v>0.34170799698836146</v>
      </c>
      <c r="N244" s="181"/>
      <c r="O244" s="181">
        <f t="shared" si="166"/>
        <v>4.556106626511487E-4</v>
      </c>
      <c r="P244" s="181">
        <f t="shared" si="166"/>
        <v>6.2646466114532938E-3</v>
      </c>
      <c r="Q244" s="181">
        <f t="shared" si="166"/>
        <v>4.5561066265114872E-2</v>
      </c>
      <c r="R244" s="181">
        <f t="shared" si="166"/>
        <v>7.9731865963951019E-3</v>
      </c>
      <c r="S244" s="200">
        <f t="shared" si="166"/>
        <v>4.7284983125607943E-3</v>
      </c>
    </row>
    <row r="245" spans="2:38" s="1" customFormat="1" x14ac:dyDescent="0.25">
      <c r="B245" s="49" t="s">
        <v>190</v>
      </c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50"/>
    </row>
    <row r="246" spans="2:38" s="1" customFormat="1" x14ac:dyDescent="0.25">
      <c r="B246" s="44" t="s">
        <v>13</v>
      </c>
      <c r="C246" s="192">
        <f t="shared" ref="C246:M246" si="170">C236-C$7</f>
        <v>2.5686478133521433</v>
      </c>
      <c r="D246" s="192">
        <f t="shared" si="170"/>
        <v>0.14284420701793721</v>
      </c>
      <c r="E246" s="192">
        <f t="shared" si="170"/>
        <v>0.50854037516870321</v>
      </c>
      <c r="F246" s="192">
        <f t="shared" si="170"/>
        <v>0</v>
      </c>
      <c r="G246" s="192">
        <f t="shared" si="170"/>
        <v>0.28021612509296112</v>
      </c>
      <c r="H246" s="192">
        <f t="shared" si="170"/>
        <v>-0.11442158441295935</v>
      </c>
      <c r="I246" s="192">
        <f t="shared" si="170"/>
        <v>-0.2802161250929629</v>
      </c>
      <c r="J246" s="192">
        <f t="shared" si="170"/>
        <v>-0.12972968754303782</v>
      </c>
      <c r="K246" s="192">
        <f t="shared" si="170"/>
        <v>-0.41254040638686007</v>
      </c>
      <c r="L246" s="192">
        <f t="shared" si="170"/>
        <v>-0.77309911085340821</v>
      </c>
      <c r="M246" s="192">
        <f t="shared" si="170"/>
        <v>-8.328645940263027E-2</v>
      </c>
      <c r="N246" s="192"/>
      <c r="O246" s="192">
        <f t="shared" ref="O246:S248" si="171">O236-O$7</f>
        <v>6.5932981975513373E-7</v>
      </c>
      <c r="P246" s="192">
        <f t="shared" si="171"/>
        <v>-5.6584006023276904E-4</v>
      </c>
      <c r="Q246" s="192">
        <f t="shared" si="171"/>
        <v>-3.2389337348851313E-3</v>
      </c>
      <c r="R246" s="192">
        <f t="shared" si="171"/>
        <v>-4.8778674697702411E-4</v>
      </c>
      <c r="S246" s="194">
        <f t="shared" si="171"/>
        <v>1.1542966223671673E-3</v>
      </c>
      <c r="AA246" s="1">
        <v>0</v>
      </c>
      <c r="AB246" s="1">
        <v>0</v>
      </c>
    </row>
    <row r="247" spans="2:38" s="1" customFormat="1" x14ac:dyDescent="0.25">
      <c r="B247" s="44" t="s">
        <v>14</v>
      </c>
      <c r="C247" s="192">
        <f t="shared" ref="C247:M247" si="172">C237-C$7</f>
        <v>13.958914379630862</v>
      </c>
      <c r="D247" s="192">
        <f t="shared" si="172"/>
        <v>0.53294531780420229</v>
      </c>
      <c r="E247" s="192">
        <f t="shared" si="172"/>
        <v>3.5459447928430272</v>
      </c>
      <c r="F247" s="192">
        <f t="shared" si="172"/>
        <v>0</v>
      </c>
      <c r="G247" s="192">
        <f t="shared" si="172"/>
        <v>0.28021612509296201</v>
      </c>
      <c r="H247" s="192">
        <f t="shared" si="172"/>
        <v>-0.10682807336877356</v>
      </c>
      <c r="I247" s="192">
        <f t="shared" si="172"/>
        <v>-0.28021612509296201</v>
      </c>
      <c r="J247" s="192">
        <f t="shared" si="172"/>
        <v>-2.4077830007987817</v>
      </c>
      <c r="K247" s="192">
        <f t="shared" si="172"/>
        <v>-0.79221595859615146</v>
      </c>
      <c r="L247" s="192">
        <f t="shared" si="172"/>
        <v>-0.69716400041155024</v>
      </c>
      <c r="M247" s="192">
        <f t="shared" si="172"/>
        <v>-7.5692948358444478E-2</v>
      </c>
      <c r="N247" s="192"/>
      <c r="O247" s="192">
        <f t="shared" si="171"/>
        <v>1.7910683935812158E-4</v>
      </c>
      <c r="P247" s="192">
        <f t="shared" si="171"/>
        <v>1.935110441858125E-4</v>
      </c>
      <c r="Q247" s="192">
        <f t="shared" si="171"/>
        <v>4.3545773093006807E-3</v>
      </c>
      <c r="R247" s="192">
        <f t="shared" si="171"/>
        <v>1.0309154618601372E-3</v>
      </c>
      <c r="S247" s="194">
        <f t="shared" si="171"/>
        <v>4.3066288307410314E-3</v>
      </c>
      <c r="AA247" s="1">
        <v>2.5</v>
      </c>
      <c r="AB247" s="1">
        <v>2.5</v>
      </c>
    </row>
    <row r="248" spans="2:38" s="1" customFormat="1" x14ac:dyDescent="0.25">
      <c r="B248" s="44" t="s">
        <v>15</v>
      </c>
      <c r="C248" s="192">
        <f t="shared" ref="C248:M248" si="173">C238-C$7</f>
        <v>18.515021006142341</v>
      </c>
      <c r="D248" s="192">
        <f t="shared" si="173"/>
        <v>0.84502620643321436</v>
      </c>
      <c r="E248" s="192">
        <f t="shared" si="173"/>
        <v>4.1534256763778856</v>
      </c>
      <c r="F248" s="192">
        <f t="shared" si="173"/>
        <v>0</v>
      </c>
      <c r="G248" s="192">
        <f t="shared" si="173"/>
        <v>0.28021612509296112</v>
      </c>
      <c r="H248" s="192">
        <f t="shared" si="173"/>
        <v>-0.11897769103947088</v>
      </c>
      <c r="I248" s="192">
        <f t="shared" si="173"/>
        <v>-0.2802161250929629</v>
      </c>
      <c r="J248" s="192">
        <f t="shared" si="173"/>
        <v>-2.4077830007987826</v>
      </c>
      <c r="K248" s="192">
        <f t="shared" si="173"/>
        <v>-1.0959564003635847</v>
      </c>
      <c r="L248" s="192">
        <f t="shared" si="173"/>
        <v>-0.81866017711852335</v>
      </c>
      <c r="M248" s="192">
        <f t="shared" si="173"/>
        <v>-8.7842566029141797E-2</v>
      </c>
      <c r="N248" s="192"/>
      <c r="O248" s="192">
        <f t="shared" si="171"/>
        <v>2.3985492771160801E-4</v>
      </c>
      <c r="P248" s="192">
        <f t="shared" si="171"/>
        <v>-1.1022939758162202E-4</v>
      </c>
      <c r="Q248" s="192">
        <f t="shared" si="171"/>
        <v>5.8732795181378264E-3</v>
      </c>
      <c r="R248" s="192">
        <f t="shared" si="171"/>
        <v>1.3346559036275674E-3</v>
      </c>
      <c r="S248" s="194">
        <f t="shared" si="171"/>
        <v>6.8284945974401191E-3</v>
      </c>
    </row>
    <row r="249" spans="2:38" s="1" customFormat="1" x14ac:dyDescent="0.25">
      <c r="B249" s="45"/>
      <c r="C249" s="192"/>
      <c r="D249" s="192"/>
      <c r="E249" s="192"/>
      <c r="F249" s="192"/>
      <c r="G249" s="192"/>
      <c r="H249" s="192"/>
      <c r="I249" s="192"/>
      <c r="J249" s="192"/>
      <c r="K249" s="192"/>
      <c r="L249" s="192"/>
      <c r="M249" s="192"/>
      <c r="N249" s="192"/>
      <c r="O249" s="192"/>
      <c r="P249" s="192"/>
      <c r="Q249" s="192"/>
      <c r="R249" s="192"/>
      <c r="S249" s="194"/>
    </row>
    <row r="250" spans="2:38" s="1" customFormat="1" x14ac:dyDescent="0.25">
      <c r="B250" s="44"/>
      <c r="C250" s="192"/>
      <c r="D250" s="192"/>
      <c r="E250" s="192"/>
      <c r="F250" s="192"/>
      <c r="G250" s="192"/>
      <c r="H250" s="192"/>
      <c r="I250" s="192"/>
      <c r="J250" s="192"/>
      <c r="K250" s="192"/>
      <c r="L250" s="192"/>
      <c r="M250" s="192"/>
      <c r="N250" s="192"/>
      <c r="O250" s="192"/>
      <c r="P250" s="192"/>
      <c r="Q250" s="192"/>
      <c r="R250" s="192"/>
      <c r="S250" s="194"/>
    </row>
    <row r="251" spans="2:38" s="1" customFormat="1" x14ac:dyDescent="0.25">
      <c r="B251" s="44" t="s">
        <v>16</v>
      </c>
      <c r="C251" s="192">
        <f t="shared" ref="C251:M251" si="174">C241-C$7</f>
        <v>0.29059450009638965</v>
      </c>
      <c r="D251" s="192">
        <f t="shared" si="174"/>
        <v>-9.1216459453822174E-2</v>
      </c>
      <c r="E251" s="192">
        <f t="shared" si="174"/>
        <v>-0.40268095013359329</v>
      </c>
      <c r="F251" s="192">
        <f t="shared" si="174"/>
        <v>0</v>
      </c>
      <c r="G251" s="192">
        <f t="shared" si="174"/>
        <v>0.28021612509296201</v>
      </c>
      <c r="H251" s="192">
        <f t="shared" si="174"/>
        <v>4.5042147514942649E-2</v>
      </c>
      <c r="I251" s="192">
        <f t="shared" si="174"/>
        <v>0.17539453755818535</v>
      </c>
      <c r="J251" s="192">
        <f t="shared" si="174"/>
        <v>0.32588097510811043</v>
      </c>
      <c r="K251" s="192">
        <f t="shared" si="174"/>
        <v>0.27087558758986185</v>
      </c>
      <c r="L251" s="192">
        <f t="shared" si="174"/>
        <v>0.36592754577446396</v>
      </c>
      <c r="M251" s="192">
        <f t="shared" si="174"/>
        <v>7.6177272525271733E-2</v>
      </c>
      <c r="N251" s="192"/>
      <c r="O251" s="192">
        <f t="shared" ref="O251:S254" si="175">O241-O$7</f>
        <v>5.7610662651148728E-5</v>
      </c>
      <c r="P251" s="192">
        <f t="shared" si="175"/>
        <v>-1.1022939758162029E-4</v>
      </c>
      <c r="Q251" s="192">
        <f t="shared" si="175"/>
        <v>5.8732795181378333E-3</v>
      </c>
      <c r="R251" s="192">
        <f t="shared" si="175"/>
        <v>4.2343457832527166E-4</v>
      </c>
      <c r="S251" s="194">
        <f t="shared" si="175"/>
        <v>-7.3710270265714851E-4</v>
      </c>
    </row>
    <row r="252" spans="2:38" s="1" customFormat="1" x14ac:dyDescent="0.25">
      <c r="B252" s="44" t="s">
        <v>17</v>
      </c>
      <c r="C252" s="192">
        <f t="shared" ref="C252:M252" si="176">C242-C$7</f>
        <v>-5.0248632308336809</v>
      </c>
      <c r="D252" s="192">
        <f t="shared" si="176"/>
        <v>-0.24725690376832854</v>
      </c>
      <c r="E252" s="192">
        <f t="shared" si="176"/>
        <v>-2.5288640425056244</v>
      </c>
      <c r="F252" s="192">
        <f t="shared" si="176"/>
        <v>0</v>
      </c>
      <c r="G252" s="192">
        <f t="shared" si="176"/>
        <v>0.28021612509296112</v>
      </c>
      <c r="H252" s="192">
        <f t="shared" si="176"/>
        <v>7.5416191691685869E-2</v>
      </c>
      <c r="I252" s="192">
        <f t="shared" si="176"/>
        <v>-0.2802161250929629</v>
      </c>
      <c r="J252" s="192">
        <f t="shared" si="176"/>
        <v>-0.12972968754304048</v>
      </c>
      <c r="K252" s="192">
        <f t="shared" si="176"/>
        <v>-3.2864854177570901E-2</v>
      </c>
      <c r="L252" s="192">
        <f t="shared" si="176"/>
        <v>0.36592754577446351</v>
      </c>
      <c r="M252" s="192">
        <f t="shared" si="176"/>
        <v>0.10655131670201495</v>
      </c>
      <c r="N252" s="192"/>
      <c r="O252" s="192">
        <f t="shared" si="175"/>
        <v>5.7610662651148674E-5</v>
      </c>
      <c r="P252" s="192">
        <f t="shared" si="175"/>
        <v>-5.6584006023277164E-4</v>
      </c>
      <c r="Q252" s="192">
        <f t="shared" si="175"/>
        <v>4.3545773093006737E-3</v>
      </c>
      <c r="R252" s="192">
        <f t="shared" si="175"/>
        <v>-4.8778674697702584E-4</v>
      </c>
      <c r="S252" s="194">
        <f t="shared" si="175"/>
        <v>-1.9980355860066941E-3</v>
      </c>
    </row>
    <row r="253" spans="2:38" s="1" customFormat="1" x14ac:dyDescent="0.25">
      <c r="B253" s="44" t="s">
        <v>18</v>
      </c>
      <c r="C253" s="192">
        <f t="shared" ref="C253:M253" si="177">C243-C$7</f>
        <v>-8.8216187529265824</v>
      </c>
      <c r="D253" s="192">
        <f t="shared" si="177"/>
        <v>-0.35871436399297574</v>
      </c>
      <c r="E253" s="192">
        <f t="shared" si="177"/>
        <v>-4.0475662513427846</v>
      </c>
      <c r="F253" s="192">
        <f t="shared" si="177"/>
        <v>0</v>
      </c>
      <c r="G253" s="192">
        <f t="shared" si="177"/>
        <v>0.28021612509296112</v>
      </c>
      <c r="H253" s="192">
        <f t="shared" si="177"/>
        <v>9.7111937532216891E-2</v>
      </c>
      <c r="I253" s="192">
        <f t="shared" si="177"/>
        <v>-0.2802161250929629</v>
      </c>
      <c r="J253" s="192">
        <f t="shared" si="177"/>
        <v>-0.45516587515100237</v>
      </c>
      <c r="K253" s="192">
        <f t="shared" si="177"/>
        <v>7.5613875025084099E-2</v>
      </c>
      <c r="L253" s="192">
        <f t="shared" si="177"/>
        <v>0.69136373338242763</v>
      </c>
      <c r="M253" s="192">
        <f t="shared" si="177"/>
        <v>0.12824706254254598</v>
      </c>
      <c r="N253" s="192"/>
      <c r="O253" s="192">
        <f t="shared" si="175"/>
        <v>5.7610662651148674E-5</v>
      </c>
      <c r="P253" s="192">
        <f t="shared" si="175"/>
        <v>-8.9127624784073305E-4</v>
      </c>
      <c r="Q253" s="192">
        <f t="shared" si="175"/>
        <v>1.5428141194498424E-5</v>
      </c>
      <c r="R253" s="192">
        <f t="shared" si="175"/>
        <v>-1.1386591221929539E-3</v>
      </c>
      <c r="S253" s="194">
        <f t="shared" si="175"/>
        <v>-2.8987019312563698E-3</v>
      </c>
    </row>
    <row r="254" spans="2:38" s="1" customFormat="1" ht="15.75" thickBot="1" x14ac:dyDescent="0.3">
      <c r="B254" s="42" t="s">
        <v>19</v>
      </c>
      <c r="C254" s="195">
        <f t="shared" ref="C254:M254" si="178">C244-C$7</f>
        <v>-11.669185394496267</v>
      </c>
      <c r="D254" s="195">
        <f t="shared" si="178"/>
        <v>-0.44230745916146119</v>
      </c>
      <c r="E254" s="195">
        <f t="shared" si="178"/>
        <v>-5.1865929079706561</v>
      </c>
      <c r="F254" s="195">
        <f t="shared" si="178"/>
        <v>0</v>
      </c>
      <c r="G254" s="195">
        <f t="shared" si="178"/>
        <v>0.28021612509296112</v>
      </c>
      <c r="H254" s="195">
        <f t="shared" si="178"/>
        <v>0.11338374691261491</v>
      </c>
      <c r="I254" s="195">
        <f t="shared" si="178"/>
        <v>-0.2802161250929629</v>
      </c>
      <c r="J254" s="195">
        <f t="shared" si="178"/>
        <v>-0.69924301585697535</v>
      </c>
      <c r="K254" s="195">
        <f t="shared" si="178"/>
        <v>0.15697292192707435</v>
      </c>
      <c r="L254" s="195">
        <f t="shared" si="178"/>
        <v>0.93544087408839927</v>
      </c>
      <c r="M254" s="195">
        <f t="shared" si="178"/>
        <v>0.14451887192294399</v>
      </c>
      <c r="N254" s="195"/>
      <c r="O254" s="195">
        <f t="shared" si="175"/>
        <v>5.7610662651148674E-5</v>
      </c>
      <c r="P254" s="195">
        <f t="shared" si="175"/>
        <v>-1.1353533885467065E-3</v>
      </c>
      <c r="Q254" s="195">
        <f t="shared" si="175"/>
        <v>-3.2389337348851313E-3</v>
      </c>
      <c r="R254" s="195">
        <f t="shared" si="175"/>
        <v>-1.6268134036048973E-3</v>
      </c>
      <c r="S254" s="196">
        <f t="shared" si="175"/>
        <v>-3.5742016901936253E-3</v>
      </c>
    </row>
    <row r="255" spans="2:38" s="1" customFormat="1" x14ac:dyDescent="0.25">
      <c r="B255" s="49" t="s">
        <v>189</v>
      </c>
      <c r="C255" s="47"/>
      <c r="D255" s="48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6"/>
      <c r="T255" s="2"/>
      <c r="V255" s="33"/>
      <c r="W255" s="33"/>
      <c r="X255" s="33"/>
      <c r="Y255" s="34"/>
      <c r="Z255" s="33"/>
      <c r="AA255" s="34"/>
      <c r="AB255" s="34"/>
      <c r="AC255" s="34"/>
      <c r="AD255" s="34"/>
      <c r="AE255" s="34"/>
      <c r="AF255" s="33"/>
      <c r="AG255" s="10"/>
      <c r="AH255" s="10"/>
      <c r="AI255" s="10"/>
      <c r="AJ255" s="10"/>
      <c r="AK255" s="10"/>
      <c r="AL255" s="10"/>
    </row>
    <row r="256" spans="2:38" s="1" customFormat="1" x14ac:dyDescent="0.25">
      <c r="B256" s="44" t="s">
        <v>13</v>
      </c>
      <c r="C256" s="162">
        <f t="shared" ref="C256:M256" si="179">C246/C$7*100</f>
        <v>4.723282442748082</v>
      </c>
      <c r="D256" s="162">
        <f t="shared" si="179"/>
        <v>13.902665662787186</v>
      </c>
      <c r="E256" s="162">
        <f t="shared" si="179"/>
        <v>2.8705330990040725</v>
      </c>
      <c r="F256" s="192">
        <f t="shared" si="179"/>
        <v>0</v>
      </c>
      <c r="G256" s="192">
        <f t="shared" si="179"/>
        <v>6.5533980582524149</v>
      </c>
      <c r="H256" s="162">
        <f t="shared" si="179"/>
        <v>-50.11363636363636</v>
      </c>
      <c r="I256" s="162">
        <f t="shared" si="179"/>
        <v>-5.793991416309038</v>
      </c>
      <c r="J256" s="162">
        <f t="shared" si="179"/>
        <v>-1.8628912071535026</v>
      </c>
      <c r="K256" s="162">
        <f t="shared" si="179"/>
        <v>-10.772357723577231</v>
      </c>
      <c r="L256" s="162">
        <f t="shared" si="179"/>
        <v>-40.431394419822176</v>
      </c>
      <c r="M256" s="162">
        <f t="shared" si="179"/>
        <v>-42.236842105263158</v>
      </c>
      <c r="N256" s="162"/>
      <c r="O256" s="162">
        <f>O246/O$7*100</f>
        <v>0.16566075873244565</v>
      </c>
      <c r="P256" s="162">
        <f t="shared" ref="O256:S258" si="180">P246/P$7*100</f>
        <v>-7.646487300442824</v>
      </c>
      <c r="Q256" s="162">
        <f t="shared" si="180"/>
        <v>-6.6371592927973992</v>
      </c>
      <c r="R256" s="162">
        <f t="shared" si="180"/>
        <v>-5.0811119476773348</v>
      </c>
      <c r="S256" s="199">
        <f t="shared" si="180"/>
        <v>13.902665662787161</v>
      </c>
      <c r="T256" s="2"/>
    </row>
    <row r="257" spans="2:20" s="1" customFormat="1" x14ac:dyDescent="0.25">
      <c r="B257" s="44" t="s">
        <v>14</v>
      </c>
      <c r="C257" s="162">
        <f t="shared" ref="C257:M257" si="181">C247/C$7*100</f>
        <v>25.667938931297694</v>
      </c>
      <c r="D257" s="162">
        <f t="shared" si="181"/>
        <v>51.8702208837162</v>
      </c>
      <c r="E257" s="162">
        <f t="shared" si="181"/>
        <v>20.015621948838081</v>
      </c>
      <c r="F257" s="192">
        <f t="shared" si="181"/>
        <v>0</v>
      </c>
      <c r="G257" s="192">
        <f t="shared" si="181"/>
        <v>6.5533980582524354</v>
      </c>
      <c r="H257" s="162">
        <f t="shared" si="181"/>
        <v>-46.787878787878803</v>
      </c>
      <c r="I257" s="162">
        <f t="shared" si="181"/>
        <v>-5.7939914163090194</v>
      </c>
      <c r="J257" s="162">
        <f t="shared" si="181"/>
        <v>-34.575260804769002</v>
      </c>
      <c r="K257" s="162">
        <f t="shared" si="181"/>
        <v>-20.686540198735337</v>
      </c>
      <c r="L257" s="162">
        <f t="shared" si="181"/>
        <v>-36.460154047810335</v>
      </c>
      <c r="M257" s="162">
        <f t="shared" si="181"/>
        <v>-38.385964912280713</v>
      </c>
      <c r="N257" s="162"/>
      <c r="O257" s="162">
        <f t="shared" si="180"/>
        <v>45.001718431688836</v>
      </c>
      <c r="P257" s="162">
        <f t="shared" si="180"/>
        <v>2.6150141106190876</v>
      </c>
      <c r="Q257" s="162">
        <f t="shared" si="180"/>
        <v>8.9233141584030342</v>
      </c>
      <c r="R257" s="162">
        <f t="shared" si="180"/>
        <v>10.738702727709763</v>
      </c>
      <c r="S257" s="199">
        <f t="shared" si="180"/>
        <v>51.870220883716236</v>
      </c>
      <c r="T257" s="2"/>
    </row>
    <row r="258" spans="2:20" s="1" customFormat="1" x14ac:dyDescent="0.25">
      <c r="B258" s="44" t="s">
        <v>15</v>
      </c>
      <c r="C258" s="162">
        <f t="shared" ref="C258:M258" si="182">C248/C$7*100</f>
        <v>34.045801526717526</v>
      </c>
      <c r="D258" s="162">
        <f t="shared" si="182"/>
        <v>82.244265060459426</v>
      </c>
      <c r="E258" s="162">
        <f t="shared" si="182"/>
        <v>23.444639718804847</v>
      </c>
      <c r="F258" s="192">
        <f t="shared" si="182"/>
        <v>0</v>
      </c>
      <c r="G258" s="192">
        <f t="shared" si="182"/>
        <v>6.5533980582524149</v>
      </c>
      <c r="H258" s="162">
        <f t="shared" si="182"/>
        <v>-52.109090909090924</v>
      </c>
      <c r="I258" s="162">
        <f t="shared" si="182"/>
        <v>-5.793991416309038</v>
      </c>
      <c r="J258" s="162">
        <f t="shared" si="182"/>
        <v>-34.575260804769016</v>
      </c>
      <c r="K258" s="162">
        <f t="shared" si="182"/>
        <v>-28.617886178861824</v>
      </c>
      <c r="L258" s="162">
        <f t="shared" si="182"/>
        <v>-42.814138643029303</v>
      </c>
      <c r="M258" s="162">
        <f t="shared" si="182"/>
        <v>-44.547368421052653</v>
      </c>
      <c r="N258" s="162"/>
      <c r="O258" s="162">
        <f t="shared" si="180"/>
        <v>60.265057213971865</v>
      </c>
      <c r="P258" s="162">
        <f t="shared" si="180"/>
        <v>-1.4895864538057029</v>
      </c>
      <c r="Q258" s="162">
        <f t="shared" si="180"/>
        <v>12.035408848643087</v>
      </c>
      <c r="R258" s="162">
        <f t="shared" si="180"/>
        <v>13.902665662787161</v>
      </c>
      <c r="S258" s="199">
        <f t="shared" si="180"/>
        <v>82.244265060459455</v>
      </c>
      <c r="T258" s="2"/>
    </row>
    <row r="259" spans="2:20" s="1" customFormat="1" x14ac:dyDescent="0.25">
      <c r="B259" s="45"/>
      <c r="C259" s="162"/>
      <c r="D259" s="162"/>
      <c r="E259" s="162"/>
      <c r="F259" s="192"/>
      <c r="G259" s="192"/>
      <c r="H259" s="162"/>
      <c r="I259" s="162"/>
      <c r="J259" s="162"/>
      <c r="K259" s="162"/>
      <c r="L259" s="162"/>
      <c r="M259" s="162"/>
      <c r="N259" s="162"/>
      <c r="O259" s="162"/>
      <c r="P259" s="162"/>
      <c r="Q259" s="162"/>
      <c r="R259" s="162"/>
      <c r="S259" s="199"/>
      <c r="T259" s="2"/>
    </row>
    <row r="260" spans="2:20" s="1" customFormat="1" x14ac:dyDescent="0.25">
      <c r="B260" s="44"/>
      <c r="C260" s="162"/>
      <c r="D260" s="162"/>
      <c r="E260" s="162"/>
      <c r="F260" s="192"/>
      <c r="G260" s="192"/>
      <c r="H260" s="162"/>
      <c r="I260" s="162"/>
      <c r="J260" s="162"/>
      <c r="K260" s="162"/>
      <c r="L260" s="162"/>
      <c r="M260" s="162"/>
      <c r="N260" s="162"/>
      <c r="O260" s="162"/>
      <c r="P260" s="162"/>
      <c r="Q260" s="162"/>
      <c r="R260" s="162"/>
      <c r="S260" s="199"/>
      <c r="T260" s="2"/>
    </row>
    <row r="261" spans="2:20" s="1" customFormat="1" x14ac:dyDescent="0.25">
      <c r="B261" s="44" t="s">
        <v>16</v>
      </c>
      <c r="C261" s="162">
        <f t="shared" ref="C261:M261" si="183">C251/C$7*100</f>
        <v>0.5343511450381403</v>
      </c>
      <c r="D261" s="162">
        <f t="shared" si="183"/>
        <v>-8.8778674697702584</v>
      </c>
      <c r="E261" s="162">
        <f t="shared" si="183"/>
        <v>-2.2729935559461261</v>
      </c>
      <c r="F261" s="192">
        <f t="shared" si="183"/>
        <v>0</v>
      </c>
      <c r="G261" s="192">
        <f t="shared" si="183"/>
        <v>6.5533980582524354</v>
      </c>
      <c r="H261" s="162">
        <f t="shared" si="183"/>
        <v>19.727272727272695</v>
      </c>
      <c r="I261" s="162">
        <f t="shared" si="183"/>
        <v>3.6266094420600492</v>
      </c>
      <c r="J261" s="162">
        <f t="shared" si="183"/>
        <v>4.6795827123695899</v>
      </c>
      <c r="K261" s="162">
        <f t="shared" si="183"/>
        <v>7.0731707317072887</v>
      </c>
      <c r="L261" s="162">
        <f t="shared" si="183"/>
        <v>19.137211160355665</v>
      </c>
      <c r="M261" s="162">
        <f t="shared" si="183"/>
        <v>38.631578947368389</v>
      </c>
      <c r="N261" s="162"/>
      <c r="O261" s="162">
        <f t="shared" ref="O261:S264" si="184">O251/O$7*100</f>
        <v>14.475040867122797</v>
      </c>
      <c r="P261" s="162">
        <f t="shared" si="184"/>
        <v>-1.4895864538056796</v>
      </c>
      <c r="Q261" s="162">
        <f t="shared" si="184"/>
        <v>12.035408848643101</v>
      </c>
      <c r="R261" s="162">
        <f t="shared" si="184"/>
        <v>4.4107768575549136</v>
      </c>
      <c r="S261" s="199">
        <f t="shared" si="184"/>
        <v>-8.8778674697702531</v>
      </c>
      <c r="T261" s="2"/>
    </row>
    <row r="262" spans="2:20" s="1" customFormat="1" x14ac:dyDescent="0.25">
      <c r="B262" s="44" t="s">
        <v>17</v>
      </c>
      <c r="C262" s="162">
        <f t="shared" ref="C262:M262" si="185">C252/C$7*100</f>
        <v>-9.2398218829516843</v>
      </c>
      <c r="D262" s="162">
        <f t="shared" si="185"/>
        <v>-24.064889558141896</v>
      </c>
      <c r="E262" s="162">
        <f t="shared" si="185"/>
        <v>-14.274555750829956</v>
      </c>
      <c r="F262" s="192">
        <f t="shared" si="185"/>
        <v>0</v>
      </c>
      <c r="G262" s="192">
        <f t="shared" si="185"/>
        <v>6.5533980582524149</v>
      </c>
      <c r="H262" s="162">
        <f t="shared" si="185"/>
        <v>33.030303030302981</v>
      </c>
      <c r="I262" s="162">
        <f t="shared" si="185"/>
        <v>-5.793991416309038</v>
      </c>
      <c r="J262" s="162">
        <f t="shared" si="185"/>
        <v>-1.8628912071535406</v>
      </c>
      <c r="K262" s="162">
        <f t="shared" si="185"/>
        <v>-0.85817524841918547</v>
      </c>
      <c r="L262" s="162">
        <f t="shared" si="185"/>
        <v>19.137211160355644</v>
      </c>
      <c r="M262" s="162">
        <f t="shared" si="185"/>
        <v>54.03508771929819</v>
      </c>
      <c r="N262" s="162"/>
      <c r="O262" s="162">
        <f t="shared" si="184"/>
        <v>14.475040867122782</v>
      </c>
      <c r="P262" s="162">
        <f t="shared" si="184"/>
        <v>-7.6464873004428595</v>
      </c>
      <c r="Q262" s="162">
        <f t="shared" si="184"/>
        <v>8.9233141584030182</v>
      </c>
      <c r="R262" s="162">
        <f t="shared" si="184"/>
        <v>-5.0811119476773534</v>
      </c>
      <c r="S262" s="199">
        <f t="shared" si="184"/>
        <v>-24.064889558141882</v>
      </c>
      <c r="T262" s="2"/>
    </row>
    <row r="263" spans="2:20" s="1" customFormat="1" x14ac:dyDescent="0.25">
      <c r="B263" s="44" t="s">
        <v>18</v>
      </c>
      <c r="C263" s="162">
        <f t="shared" ref="C263:M263" si="186">C253/C$7*100</f>
        <v>-16.221374045801547</v>
      </c>
      <c r="D263" s="162">
        <f t="shared" si="186"/>
        <v>-34.91276247840733</v>
      </c>
      <c r="E263" s="162">
        <f t="shared" si="186"/>
        <v>-22.847100175746952</v>
      </c>
      <c r="F263" s="192">
        <f t="shared" si="186"/>
        <v>0</v>
      </c>
      <c r="G263" s="192">
        <f t="shared" si="186"/>
        <v>6.5533980582524149</v>
      </c>
      <c r="H263" s="162">
        <f t="shared" si="186"/>
        <v>42.532467532467535</v>
      </c>
      <c r="I263" s="162">
        <f t="shared" si="186"/>
        <v>-5.793991416309038</v>
      </c>
      <c r="J263" s="162">
        <f t="shared" si="186"/>
        <v>-6.5360868639557328</v>
      </c>
      <c r="K263" s="162">
        <f t="shared" si="186"/>
        <v>1.9744483159117099</v>
      </c>
      <c r="L263" s="162">
        <f t="shared" si="186"/>
        <v>36.156812754692204</v>
      </c>
      <c r="M263" s="162">
        <f t="shared" si="186"/>
        <v>65.037593984962413</v>
      </c>
      <c r="N263" s="162"/>
      <c r="O263" s="162">
        <f t="shared" si="184"/>
        <v>14.475040867122782</v>
      </c>
      <c r="P263" s="162">
        <f t="shared" si="184"/>
        <v>-12.044273619469365</v>
      </c>
      <c r="Q263" s="162">
        <f t="shared" si="184"/>
        <v>3.1615043431349223E-2</v>
      </c>
      <c r="R263" s="162">
        <f t="shared" si="184"/>
        <v>-11.861032522843271</v>
      </c>
      <c r="S263" s="199">
        <f t="shared" si="184"/>
        <v>-34.91276247840733</v>
      </c>
      <c r="T263" s="2"/>
    </row>
    <row r="264" spans="2:20" s="1" customFormat="1" ht="15.75" thickBot="1" x14ac:dyDescent="0.3">
      <c r="B264" s="42" t="s">
        <v>19</v>
      </c>
      <c r="C264" s="181">
        <f t="shared" ref="C264:M264" si="187">C254/C$7*100</f>
        <v>-21.45753816793896</v>
      </c>
      <c r="D264" s="181">
        <f t="shared" si="187"/>
        <v>-43.048667168606421</v>
      </c>
      <c r="E264" s="181">
        <f t="shared" si="187"/>
        <v>-29.276508494434704</v>
      </c>
      <c r="F264" s="195">
        <f t="shared" si="187"/>
        <v>0</v>
      </c>
      <c r="G264" s="195">
        <f t="shared" si="187"/>
        <v>6.5533980582524149</v>
      </c>
      <c r="H264" s="181">
        <f t="shared" si="187"/>
        <v>49.65909090909085</v>
      </c>
      <c r="I264" s="181">
        <f t="shared" si="187"/>
        <v>-5.793991416309038</v>
      </c>
      <c r="J264" s="181">
        <f t="shared" si="187"/>
        <v>-10.040983606557399</v>
      </c>
      <c r="K264" s="181">
        <f t="shared" si="187"/>
        <v>4.0989159891598552</v>
      </c>
      <c r="L264" s="181">
        <f t="shared" si="187"/>
        <v>48.921513950444549</v>
      </c>
      <c r="M264" s="181">
        <f t="shared" si="187"/>
        <v>73.289473684210463</v>
      </c>
      <c r="N264" s="181"/>
      <c r="O264" s="181">
        <f t="shared" si="184"/>
        <v>14.475040867122782</v>
      </c>
      <c r="P264" s="181">
        <f t="shared" si="184"/>
        <v>-15.342613358739277</v>
      </c>
      <c r="Q264" s="181">
        <f t="shared" si="184"/>
        <v>-6.6371592927973992</v>
      </c>
      <c r="R264" s="181">
        <f t="shared" si="184"/>
        <v>-16.94597295421768</v>
      </c>
      <c r="S264" s="200">
        <f t="shared" si="184"/>
        <v>-43.048667168606407</v>
      </c>
      <c r="T264" s="2"/>
    </row>
    <row r="265" spans="2:20" s="1" customFormat="1" x14ac:dyDescent="0.25">
      <c r="B265" s="40" t="s">
        <v>31</v>
      </c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8"/>
    </row>
    <row r="266" spans="2:20" s="1" customFormat="1" x14ac:dyDescent="0.25">
      <c r="B266" s="36" t="s">
        <v>13</v>
      </c>
      <c r="C266" s="192">
        <f>C42/$F42</f>
        <v>0.95489749430523929</v>
      </c>
      <c r="D266" s="192">
        <f t="shared" ref="D266:M266" si="188">D42/$F42</f>
        <v>0.87794257858769953</v>
      </c>
      <c r="E266" s="192">
        <f t="shared" si="188"/>
        <v>0.97209567198177693</v>
      </c>
      <c r="F266" s="192">
        <f t="shared" si="188"/>
        <v>1</v>
      </c>
      <c r="G266" s="192">
        <f t="shared" si="188"/>
        <v>0.93849658314350803</v>
      </c>
      <c r="H266" s="192">
        <f t="shared" si="188"/>
        <v>2.0045558086560367</v>
      </c>
      <c r="I266" s="192">
        <f t="shared" si="188"/>
        <v>1.0615034168564923</v>
      </c>
      <c r="J266" s="192">
        <f t="shared" si="188"/>
        <v>1.0189825360668188</v>
      </c>
      <c r="K266" s="192">
        <f t="shared" si="188"/>
        <v>1.1207289293849658</v>
      </c>
      <c r="L266" s="192">
        <f t="shared" si="188"/>
        <v>1.6787366268864992</v>
      </c>
      <c r="M266" s="192">
        <f t="shared" si="188"/>
        <v>1.7312072892938497</v>
      </c>
      <c r="N266" s="192"/>
      <c r="O266" s="192">
        <f t="shared" ref="O266:S268" si="189">O42/$F42</f>
        <v>0.99834613222258428</v>
      </c>
      <c r="P266" s="192">
        <f t="shared" si="189"/>
        <v>1.0827958469248296</v>
      </c>
      <c r="Q266" s="192">
        <f t="shared" si="189"/>
        <v>1.0710899458769936</v>
      </c>
      <c r="R266" s="192">
        <f t="shared" si="189"/>
        <v>1.0535310943052392</v>
      </c>
      <c r="S266" s="194">
        <f t="shared" si="189"/>
        <v>0.87794257858769953</v>
      </c>
    </row>
    <row r="267" spans="2:20" s="1" customFormat="1" x14ac:dyDescent="0.25">
      <c r="B267" s="36" t="s">
        <v>14</v>
      </c>
      <c r="C267" s="192">
        <f t="shared" ref="C267:M267" si="190">C43/$F43</f>
        <v>0.79574791192103278</v>
      </c>
      <c r="D267" s="192">
        <f t="shared" si="190"/>
        <v>0.65845693394077476</v>
      </c>
      <c r="E267" s="192">
        <f t="shared" si="190"/>
        <v>0.83322486169866616</v>
      </c>
      <c r="F267" s="192">
        <f t="shared" si="190"/>
        <v>1</v>
      </c>
      <c r="G267" s="192">
        <f t="shared" si="190"/>
        <v>0.93849658314350792</v>
      </c>
      <c r="H267" s="192">
        <f t="shared" si="190"/>
        <v>1.8792710706150342</v>
      </c>
      <c r="I267" s="192">
        <f t="shared" si="190"/>
        <v>1.0615034168564923</v>
      </c>
      <c r="J267" s="192">
        <f t="shared" si="190"/>
        <v>1.5284738041002279</v>
      </c>
      <c r="K267" s="192">
        <f t="shared" si="190"/>
        <v>1.2608200455580869</v>
      </c>
      <c r="L267" s="192">
        <f t="shared" si="190"/>
        <v>1.5738155877060931</v>
      </c>
      <c r="M267" s="192">
        <f t="shared" si="190"/>
        <v>1.6230068337129842</v>
      </c>
      <c r="N267" s="192"/>
      <c r="O267" s="192">
        <f t="shared" si="189"/>
        <v>0.68964699923270634</v>
      </c>
      <c r="P267" s="192">
        <f t="shared" si="189"/>
        <v>0.97451626223234666</v>
      </c>
      <c r="Q267" s="192">
        <f t="shared" si="189"/>
        <v>0.91807709646599445</v>
      </c>
      <c r="R267" s="192">
        <f t="shared" si="189"/>
        <v>0.9030266522616337</v>
      </c>
      <c r="S267" s="194">
        <f t="shared" si="189"/>
        <v>0.65845693394077454</v>
      </c>
    </row>
    <row r="268" spans="2:20" s="1" customFormat="1" x14ac:dyDescent="0.25">
      <c r="B268" s="36" t="s">
        <v>15</v>
      </c>
      <c r="C268" s="192">
        <f t="shared" ref="C268:M268" si="191">C44/$F44</f>
        <v>0.74601366742596831</v>
      </c>
      <c r="D268" s="192">
        <f t="shared" si="191"/>
        <v>0.54871411161731232</v>
      </c>
      <c r="E268" s="192">
        <f t="shared" si="191"/>
        <v>0.81007972665148109</v>
      </c>
      <c r="F268" s="192">
        <f t="shared" si="191"/>
        <v>1</v>
      </c>
      <c r="G268" s="192">
        <f t="shared" si="191"/>
        <v>0.93849658314350803</v>
      </c>
      <c r="H268" s="192">
        <f t="shared" si="191"/>
        <v>2.0880789673500391</v>
      </c>
      <c r="I268" s="192">
        <f t="shared" si="191"/>
        <v>1.0615034168564925</v>
      </c>
      <c r="J268" s="192">
        <f t="shared" si="191"/>
        <v>1.5284738041002282</v>
      </c>
      <c r="K268" s="192">
        <f t="shared" si="191"/>
        <v>1.400911161731208</v>
      </c>
      <c r="L268" s="192">
        <f t="shared" si="191"/>
        <v>1.7486839863401034</v>
      </c>
      <c r="M268" s="192">
        <f t="shared" si="191"/>
        <v>1.8033409263477604</v>
      </c>
      <c r="N268" s="192"/>
      <c r="O268" s="192">
        <f t="shared" si="189"/>
        <v>0.62396633263911527</v>
      </c>
      <c r="P268" s="192">
        <f t="shared" si="189"/>
        <v>1.015121106492028</v>
      </c>
      <c r="Q268" s="192">
        <f t="shared" si="189"/>
        <v>0.89257495489749494</v>
      </c>
      <c r="R268" s="192">
        <f t="shared" si="189"/>
        <v>0.87794257858769964</v>
      </c>
      <c r="S268" s="194">
        <f t="shared" si="189"/>
        <v>0.54871411161731221</v>
      </c>
    </row>
    <row r="269" spans="2:20" s="1" customFormat="1" x14ac:dyDescent="0.25">
      <c r="B269" s="37"/>
      <c r="C269" s="192"/>
      <c r="D269" s="192"/>
      <c r="E269" s="192"/>
      <c r="F269" s="192"/>
      <c r="G269" s="192"/>
      <c r="H269" s="192"/>
      <c r="I269" s="192"/>
      <c r="J269" s="192"/>
      <c r="K269" s="192"/>
      <c r="L269" s="192"/>
      <c r="M269" s="192"/>
      <c r="N269" s="192"/>
      <c r="O269" s="192"/>
      <c r="P269" s="192"/>
      <c r="Q269" s="192"/>
      <c r="R269" s="192"/>
      <c r="S269" s="194"/>
    </row>
    <row r="270" spans="2:20" s="1" customFormat="1" x14ac:dyDescent="0.25">
      <c r="B270" s="36"/>
      <c r="C270" s="192"/>
      <c r="D270" s="192"/>
      <c r="E270" s="192"/>
      <c r="F270" s="192"/>
      <c r="G270" s="192"/>
      <c r="H270" s="192"/>
      <c r="I270" s="192"/>
      <c r="J270" s="192"/>
      <c r="K270" s="192"/>
      <c r="L270" s="192"/>
      <c r="M270" s="192"/>
      <c r="N270" s="192"/>
      <c r="O270" s="192"/>
      <c r="P270" s="192"/>
      <c r="Q270" s="192"/>
      <c r="R270" s="192"/>
      <c r="S270" s="194"/>
    </row>
    <row r="271" spans="2:20" s="1" customFormat="1" x14ac:dyDescent="0.25">
      <c r="B271" s="36" t="s">
        <v>16</v>
      </c>
      <c r="C271" s="192">
        <f t="shared" ref="C271:M271" si="192">C47/$F47</f>
        <v>0.994684889901291</v>
      </c>
      <c r="D271" s="192">
        <f t="shared" si="192"/>
        <v>1.0974282232346246</v>
      </c>
      <c r="E271" s="192">
        <f t="shared" si="192"/>
        <v>1.023258602086081</v>
      </c>
      <c r="F271" s="192">
        <f t="shared" si="192"/>
        <v>1</v>
      </c>
      <c r="G271" s="192">
        <f t="shared" si="192"/>
        <v>0.93849658314350803</v>
      </c>
      <c r="H271" s="192">
        <f t="shared" si="192"/>
        <v>0.83523158694001542</v>
      </c>
      <c r="I271" s="192">
        <f t="shared" si="192"/>
        <v>0.96500310623317476</v>
      </c>
      <c r="J271" s="192">
        <f t="shared" si="192"/>
        <v>0.95529612756264259</v>
      </c>
      <c r="K271" s="192">
        <f t="shared" si="192"/>
        <v>0.9339407744874717</v>
      </c>
      <c r="L271" s="192">
        <f t="shared" si="192"/>
        <v>0.83936831344324947</v>
      </c>
      <c r="M271" s="192">
        <f t="shared" si="192"/>
        <v>0.72133637053910427</v>
      </c>
      <c r="N271" s="192"/>
      <c r="O271" s="192">
        <f t="shared" ref="O271:S274" si="193">O47/$F47</f>
        <v>0.87355286569476109</v>
      </c>
      <c r="P271" s="192">
        <f t="shared" si="193"/>
        <v>1.0151211064920278</v>
      </c>
      <c r="Q271" s="192">
        <f t="shared" si="193"/>
        <v>0.89257495489749472</v>
      </c>
      <c r="R271" s="192">
        <f t="shared" si="193"/>
        <v>0.95775554027749044</v>
      </c>
      <c r="S271" s="194">
        <f t="shared" si="193"/>
        <v>1.0974282232346244</v>
      </c>
    </row>
    <row r="272" spans="2:20" s="1" customFormat="1" x14ac:dyDescent="0.25">
      <c r="B272" s="36" t="s">
        <v>17</v>
      </c>
      <c r="C272" s="192">
        <f t="shared" ref="C272:M272" si="194">C48/$F48</f>
        <v>1.1018048011214303</v>
      </c>
      <c r="D272" s="192">
        <f t="shared" si="194"/>
        <v>1.3169138678815495</v>
      </c>
      <c r="E272" s="192">
        <f t="shared" si="194"/>
        <v>1.1665148063781325</v>
      </c>
      <c r="F272" s="192">
        <f t="shared" si="194"/>
        <v>1</v>
      </c>
      <c r="G272" s="192">
        <f t="shared" si="194"/>
        <v>0.93849658314350826</v>
      </c>
      <c r="H272" s="192">
        <f t="shared" si="194"/>
        <v>0.7517084282460138</v>
      </c>
      <c r="I272" s="192">
        <f t="shared" si="194"/>
        <v>1.0615034168564923</v>
      </c>
      <c r="J272" s="192">
        <f t="shared" si="194"/>
        <v>1.018982536066819</v>
      </c>
      <c r="K272" s="192">
        <f t="shared" si="194"/>
        <v>1.0086560364464696</v>
      </c>
      <c r="L272" s="192">
        <f t="shared" si="194"/>
        <v>0.83936831344324958</v>
      </c>
      <c r="M272" s="192">
        <f t="shared" si="194"/>
        <v>0.64920273348519375</v>
      </c>
      <c r="N272" s="192"/>
      <c r="O272" s="192">
        <f t="shared" si="193"/>
        <v>0.8735528656947612</v>
      </c>
      <c r="P272" s="192">
        <f t="shared" si="193"/>
        <v>1.08279584692483</v>
      </c>
      <c r="Q272" s="192">
        <f t="shared" si="193"/>
        <v>0.91807709646599456</v>
      </c>
      <c r="R272" s="192">
        <f t="shared" si="193"/>
        <v>1.0535310943052394</v>
      </c>
      <c r="S272" s="194">
        <f t="shared" si="193"/>
        <v>1.3169138678815493</v>
      </c>
    </row>
    <row r="273" spans="1:52" x14ac:dyDescent="0.25">
      <c r="A273" s="1"/>
      <c r="B273" s="36" t="s">
        <v>18</v>
      </c>
      <c r="C273" s="192">
        <f t="shared" ref="C273:M273" si="195">C49/$F49</f>
        <v>1.1936218678815493</v>
      </c>
      <c r="D273" s="192">
        <f t="shared" si="195"/>
        <v>1.5363995125284742</v>
      </c>
      <c r="E273" s="192">
        <f t="shared" si="195"/>
        <v>1.2961275626423694</v>
      </c>
      <c r="F273" s="192">
        <f t="shared" si="195"/>
        <v>1</v>
      </c>
      <c r="G273" s="192">
        <f t="shared" si="195"/>
        <v>0.93849658314350815</v>
      </c>
      <c r="H273" s="192">
        <f t="shared" si="195"/>
        <v>0.70159453302961283</v>
      </c>
      <c r="I273" s="192">
        <f t="shared" si="195"/>
        <v>1.0615034168564923</v>
      </c>
      <c r="J273" s="192">
        <f t="shared" si="195"/>
        <v>1.0699316628701596</v>
      </c>
      <c r="K273" s="192">
        <f t="shared" si="195"/>
        <v>0.98063781321184529</v>
      </c>
      <c r="L273" s="192">
        <f t="shared" si="195"/>
        <v>0.73444727426284306</v>
      </c>
      <c r="M273" s="192">
        <f t="shared" si="195"/>
        <v>0.60592255125284744</v>
      </c>
      <c r="N273" s="192"/>
      <c r="O273" s="192">
        <f t="shared" si="193"/>
        <v>0.8735528656947612</v>
      </c>
      <c r="P273" s="192">
        <f t="shared" si="193"/>
        <v>1.1369356392710712</v>
      </c>
      <c r="Q273" s="192">
        <f t="shared" si="193"/>
        <v>0.99968394948519412</v>
      </c>
      <c r="R273" s="192">
        <f t="shared" si="193"/>
        <v>1.1345719477133347</v>
      </c>
      <c r="S273" s="194">
        <f t="shared" si="193"/>
        <v>1.5363995125284742</v>
      </c>
      <c r="AZ273" s="1"/>
    </row>
    <row r="274" spans="1:52" ht="15.75" thickBot="1" x14ac:dyDescent="0.3">
      <c r="A274" s="1"/>
      <c r="B274" s="35" t="s">
        <v>19</v>
      </c>
      <c r="C274" s="195">
        <f t="shared" ref="C274:M274" si="196">C50/$F50</f>
        <v>1.2731966590736528</v>
      </c>
      <c r="D274" s="195">
        <f t="shared" si="196"/>
        <v>1.7558851571753993</v>
      </c>
      <c r="E274" s="195">
        <f t="shared" si="196"/>
        <v>1.4139573410644031</v>
      </c>
      <c r="F274" s="195">
        <f t="shared" si="196"/>
        <v>1</v>
      </c>
      <c r="G274" s="195">
        <f t="shared" si="196"/>
        <v>0.93849658314350792</v>
      </c>
      <c r="H274" s="195">
        <f t="shared" si="196"/>
        <v>0.66818526955201241</v>
      </c>
      <c r="I274" s="195">
        <f t="shared" si="196"/>
        <v>1.0615034168564923</v>
      </c>
      <c r="J274" s="195">
        <f t="shared" si="196"/>
        <v>1.1116173120728932</v>
      </c>
      <c r="K274" s="195">
        <f t="shared" si="196"/>
        <v>0.96062479661568534</v>
      </c>
      <c r="L274" s="195">
        <f t="shared" si="196"/>
        <v>0.67149465075459969</v>
      </c>
      <c r="M274" s="195">
        <f t="shared" si="196"/>
        <v>0.57706909643128346</v>
      </c>
      <c r="N274" s="195"/>
      <c r="O274" s="195">
        <f t="shared" si="193"/>
        <v>0.87355286569476109</v>
      </c>
      <c r="P274" s="195">
        <f t="shared" si="193"/>
        <v>1.1812318330089051</v>
      </c>
      <c r="Q274" s="195">
        <f t="shared" si="193"/>
        <v>1.0710899458769936</v>
      </c>
      <c r="R274" s="195">
        <f t="shared" si="193"/>
        <v>1.2040355363488451</v>
      </c>
      <c r="S274" s="196">
        <f t="shared" si="193"/>
        <v>1.7558851571753991</v>
      </c>
      <c r="AZ274" s="1"/>
    </row>
    <row r="275" spans="1:52" x14ac:dyDescent="0.25">
      <c r="A275" s="1"/>
      <c r="AZ275" s="1"/>
    </row>
    <row r="276" spans="1:52" x14ac:dyDescent="0.25">
      <c r="A276" s="1"/>
      <c r="AZ276" s="1"/>
    </row>
    <row r="277" spans="1:52" x14ac:dyDescent="0.25">
      <c r="G277" s="1" t="s">
        <v>192</v>
      </c>
    </row>
    <row r="278" spans="1:52" ht="15.75" thickBot="1" x14ac:dyDescent="0.3">
      <c r="G278" s="1" t="s">
        <v>30</v>
      </c>
      <c r="H278" s="1" t="s">
        <v>51</v>
      </c>
    </row>
    <row r="279" spans="1:52" x14ac:dyDescent="0.25">
      <c r="A279" s="1"/>
      <c r="G279" s="31">
        <v>3.9800000000000002E-4</v>
      </c>
      <c r="H279" s="29">
        <v>7.4000000000000003E-3</v>
      </c>
      <c r="I279" s="30">
        <v>4.8800000000000003E-2</v>
      </c>
      <c r="J279" s="29">
        <v>9.5999999999999992E-3</v>
      </c>
      <c r="K279" s="29">
        <v>8.0000000000000002E-3</v>
      </c>
      <c r="L279" s="28"/>
      <c r="M279" s="27">
        <f>O7/$T7*100</f>
        <v>3.9800000000000002E-4</v>
      </c>
      <c r="N279" s="27">
        <f>P7/$T7*100</f>
        <v>7.4000000000000012E-3</v>
      </c>
      <c r="O279" s="27">
        <f>Q7/$T7*100</f>
        <v>4.8800000000000003E-2</v>
      </c>
      <c r="P279" s="27">
        <f>R7/$T7*100</f>
        <v>9.5999999999999992E-3</v>
      </c>
      <c r="Q279" s="26">
        <f>S7/$T7*100</f>
        <v>8.3027000027544196E-3</v>
      </c>
      <c r="AZ279" s="1"/>
    </row>
    <row r="280" spans="1:52" x14ac:dyDescent="0.25">
      <c r="A280" s="1"/>
      <c r="G280" s="24"/>
      <c r="H280" s="12"/>
      <c r="I280" s="23"/>
      <c r="J280" s="12"/>
      <c r="K280" s="12"/>
      <c r="M280" s="159"/>
      <c r="N280" s="159"/>
      <c r="O280" s="3"/>
      <c r="P280" s="3"/>
      <c r="Q280" s="160"/>
      <c r="AZ280" s="1"/>
    </row>
    <row r="281" spans="1:52" x14ac:dyDescent="0.25">
      <c r="A281" s="1"/>
      <c r="G281" s="22"/>
      <c r="H281" s="8"/>
      <c r="I281" s="21"/>
      <c r="J281" s="8"/>
      <c r="K281" s="8"/>
      <c r="M281" s="13"/>
      <c r="N281" s="13"/>
      <c r="Q281" s="25"/>
      <c r="AZ281" s="1"/>
    </row>
    <row r="282" spans="1:52" x14ac:dyDescent="0.25">
      <c r="A282" s="1"/>
      <c r="G282" s="22">
        <v>3.91980693992879E-4</v>
      </c>
      <c r="H282" s="8">
        <v>6.7196690398779327E-3</v>
      </c>
      <c r="I282" s="21">
        <v>4.4797793599186217E-2</v>
      </c>
      <c r="J282" s="8">
        <v>8.9595587198372448E-3</v>
      </c>
      <c r="K282" s="8">
        <v>9.2985660259838829E-3</v>
      </c>
      <c r="M282" s="13">
        <f t="shared" ref="M282:Q284" si="197">O10/$T10*100</f>
        <v>3.9198069399287944E-4</v>
      </c>
      <c r="N282" s="13">
        <f t="shared" si="197"/>
        <v>6.7196690398779336E-3</v>
      </c>
      <c r="O282" s="13">
        <f t="shared" si="197"/>
        <v>4.4797793599186224E-2</v>
      </c>
      <c r="P282" s="13">
        <f t="shared" si="197"/>
        <v>8.9595587198372448E-3</v>
      </c>
      <c r="Q282" s="20">
        <f t="shared" si="197"/>
        <v>9.2985660259838829E-3</v>
      </c>
      <c r="R282" s="13"/>
      <c r="AZ282" s="1"/>
    </row>
    <row r="283" spans="1:52" x14ac:dyDescent="0.25">
      <c r="A283" s="1"/>
      <c r="G283" s="22">
        <v>5.0637538519549821E-4</v>
      </c>
      <c r="H283" s="8">
        <v>6.6628340157302395E-3</v>
      </c>
      <c r="I283" s="21">
        <v>4.6639838110111687E-2</v>
      </c>
      <c r="J283" s="8">
        <v>9.3279676220223359E-3</v>
      </c>
      <c r="K283" s="8">
        <v>1.1064302166521635E-2</v>
      </c>
      <c r="M283" s="13">
        <f t="shared" si="197"/>
        <v>5.0637538721981664E-4</v>
      </c>
      <c r="N283" s="13">
        <f t="shared" si="197"/>
        <v>6.6628340423660103E-3</v>
      </c>
      <c r="O283" s="13">
        <f t="shared" si="197"/>
        <v>4.6639838296562069E-2</v>
      </c>
      <c r="P283" s="13">
        <f t="shared" si="197"/>
        <v>9.3279676593124132E-3</v>
      </c>
      <c r="Q283" s="20">
        <f t="shared" si="197"/>
        <v>1.1063902444380901E-2</v>
      </c>
      <c r="R283" s="13"/>
      <c r="AZ283" s="1"/>
    </row>
    <row r="284" spans="1:52" x14ac:dyDescent="0.25">
      <c r="A284" s="1"/>
      <c r="G284" s="22">
        <v>5.3601966274523097E-4</v>
      </c>
      <c r="H284" s="8">
        <v>6.1259390028026404E-3</v>
      </c>
      <c r="I284" s="21">
        <v>4.5944542521019802E-2</v>
      </c>
      <c r="J284" s="8">
        <v>9.1889085042039589E-3</v>
      </c>
      <c r="K284" s="8">
        <v>1.2715917885067578E-2</v>
      </c>
      <c r="M284" s="13">
        <f t="shared" si="197"/>
        <v>5.3601966520792617E-4</v>
      </c>
      <c r="N284" s="13">
        <f t="shared" si="197"/>
        <v>6.1259390309477274E-3</v>
      </c>
      <c r="O284" s="13">
        <f t="shared" si="197"/>
        <v>4.5944542732107956E-2</v>
      </c>
      <c r="P284" s="13">
        <f t="shared" si="197"/>
        <v>9.1889085464215911E-3</v>
      </c>
      <c r="Q284" s="20">
        <f t="shared" si="197"/>
        <v>1.2715458502280777E-2</v>
      </c>
      <c r="R284" s="13"/>
      <c r="AZ284" s="1"/>
    </row>
    <row r="285" spans="1:52" x14ac:dyDescent="0.25">
      <c r="A285" s="1"/>
      <c r="G285" s="24"/>
      <c r="H285" s="12"/>
      <c r="I285" s="23"/>
      <c r="J285" s="12"/>
      <c r="K285" s="12"/>
      <c r="M285" s="159"/>
      <c r="N285" s="159"/>
      <c r="O285" s="159"/>
      <c r="P285" s="159"/>
      <c r="Q285" s="161"/>
      <c r="R285" s="13"/>
      <c r="AZ285" s="1"/>
    </row>
    <row r="286" spans="1:52" x14ac:dyDescent="0.25">
      <c r="A286" s="1"/>
      <c r="G286" s="22"/>
      <c r="H286" s="8"/>
      <c r="I286" s="21"/>
      <c r="J286" s="8"/>
      <c r="K286" s="8"/>
      <c r="M286" s="13"/>
      <c r="N286" s="13"/>
      <c r="O286" s="13"/>
      <c r="P286" s="13"/>
      <c r="Q286" s="20"/>
      <c r="R286" s="13"/>
      <c r="AZ286" s="1"/>
    </row>
    <row r="287" spans="1:52" x14ac:dyDescent="0.25">
      <c r="A287" s="1"/>
      <c r="G287" s="22">
        <v>4.4957858341105591E-4</v>
      </c>
      <c r="H287" s="8">
        <v>7.1932573345768946E-3</v>
      </c>
      <c r="I287" s="21">
        <v>5.3949430009326706E-2</v>
      </c>
      <c r="J287" s="8">
        <v>9.8907288350432287E-3</v>
      </c>
      <c r="K287" s="8">
        <v>7.4657019561239933E-3</v>
      </c>
      <c r="M287" s="13">
        <f t="shared" ref="M287:Q290" si="198">O15/$T15*100</f>
        <v>4.495785846237702E-4</v>
      </c>
      <c r="N287" s="13">
        <f t="shared" si="198"/>
        <v>7.1932573539803231E-3</v>
      </c>
      <c r="O287" s="13">
        <f t="shared" si="198"/>
        <v>5.3949430154852415E-2</v>
      </c>
      <c r="P287" s="13">
        <f t="shared" si="198"/>
        <v>9.8907288617229427E-3</v>
      </c>
      <c r="Q287" s="20">
        <f t="shared" si="198"/>
        <v>7.4654322315882097E-3</v>
      </c>
      <c r="R287" s="13"/>
      <c r="AZ287" s="1"/>
    </row>
    <row r="288" spans="1:52" x14ac:dyDescent="0.25">
      <c r="A288" s="1"/>
      <c r="G288" s="22">
        <v>4.9209626907469896E-4</v>
      </c>
      <c r="H288" s="8">
        <v>7.3814440361204842E-3</v>
      </c>
      <c r="I288" s="21">
        <v>5.741123139204822E-2</v>
      </c>
      <c r="J288" s="8">
        <v>9.8419253814939801E-3</v>
      </c>
      <c r="K288" s="8">
        <v>6.8097922035453753E-3</v>
      </c>
      <c r="M288" s="13">
        <f t="shared" si="198"/>
        <v>4.9209627028548152E-4</v>
      </c>
      <c r="N288" s="13">
        <f t="shared" si="198"/>
        <v>7.3814440542822228E-3</v>
      </c>
      <c r="O288" s="13">
        <f t="shared" si="198"/>
        <v>5.7411231533306184E-2</v>
      </c>
      <c r="P288" s="13">
        <f t="shared" si="198"/>
        <v>9.8419254057096305E-3</v>
      </c>
      <c r="Q288" s="20">
        <f t="shared" si="198"/>
        <v>6.8095461744245127E-3</v>
      </c>
      <c r="R288" s="13"/>
      <c r="AZ288" s="1"/>
    </row>
    <row r="289" spans="1:52" x14ac:dyDescent="0.25">
      <c r="A289" s="1"/>
      <c r="G289" s="22">
        <v>5.2186439555398575E-4</v>
      </c>
      <c r="H289" s="8">
        <v>7.4552056507712263E-3</v>
      </c>
      <c r="I289" s="21">
        <v>5.59140423807842E-2</v>
      </c>
      <c r="J289" s="8">
        <v>9.6917673460025951E-3</v>
      </c>
      <c r="K289" s="8">
        <v>6.1900572518353483E-3</v>
      </c>
      <c r="M289" s="13">
        <f t="shared" si="198"/>
        <v>5.2186439672115704E-4</v>
      </c>
      <c r="N289" s="13">
        <f t="shared" si="198"/>
        <v>7.4552056674451004E-3</v>
      </c>
      <c r="O289" s="13">
        <f t="shared" si="198"/>
        <v>5.5914042505838257E-2</v>
      </c>
      <c r="P289" s="13">
        <f t="shared" si="198"/>
        <v>9.691767367678631E-3</v>
      </c>
      <c r="Q289" s="20">
        <f t="shared" si="198"/>
        <v>6.1898336115631201E-3</v>
      </c>
      <c r="R289" s="13"/>
      <c r="AZ289" s="1"/>
    </row>
    <row r="290" spans="1:52" ht="15.75" thickBot="1" x14ac:dyDescent="0.3">
      <c r="A290" s="1"/>
      <c r="G290" s="19">
        <v>5.4666629792758648E-4</v>
      </c>
      <c r="H290" s="17">
        <v>7.516661596504313E-3</v>
      </c>
      <c r="I290" s="18">
        <v>5.4666629792758645E-2</v>
      </c>
      <c r="J290" s="17">
        <v>9.5666602137327635E-3</v>
      </c>
      <c r="K290" s="17">
        <v>5.6737128396159376E-3</v>
      </c>
      <c r="L290" s="16"/>
      <c r="M290" s="15">
        <f t="shared" si="198"/>
        <v>5.4666629904824137E-4</v>
      </c>
      <c r="N290" s="15">
        <f t="shared" si="198"/>
        <v>7.5166616119133178E-3</v>
      </c>
      <c r="O290" s="15">
        <f t="shared" si="198"/>
        <v>5.4666629904824141E-2</v>
      </c>
      <c r="P290" s="15">
        <f t="shared" si="198"/>
        <v>9.5666602333442236E-3</v>
      </c>
      <c r="Q290" s="14">
        <f t="shared" si="198"/>
        <v>5.6735078532669774E-3</v>
      </c>
      <c r="R290" s="13"/>
      <c r="AZ290" s="1"/>
    </row>
    <row r="295" spans="1:52" ht="15.75" thickBot="1" x14ac:dyDescent="0.3"/>
    <row r="296" spans="1:52" x14ac:dyDescent="0.25">
      <c r="A296" s="1"/>
      <c r="B296" s="51"/>
      <c r="C296" s="89" t="s">
        <v>54</v>
      </c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8"/>
    </row>
    <row r="297" spans="1:52" x14ac:dyDescent="0.25">
      <c r="A297" s="1"/>
      <c r="B297" s="44" t="s">
        <v>12</v>
      </c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7"/>
      <c r="O297" s="86"/>
      <c r="P297" s="86"/>
      <c r="Q297" s="86"/>
      <c r="R297" s="86"/>
      <c r="S297" s="85"/>
    </row>
    <row r="298" spans="1:52" ht="18" x14ac:dyDescent="0.35">
      <c r="A298" s="1"/>
      <c r="B298" s="45"/>
      <c r="C298" s="83" t="s">
        <v>24</v>
      </c>
      <c r="D298" s="83" t="s">
        <v>23</v>
      </c>
      <c r="E298" s="83" t="s">
        <v>26</v>
      </c>
      <c r="F298" s="84" t="s">
        <v>2</v>
      </c>
      <c r="G298" s="83" t="s">
        <v>22</v>
      </c>
      <c r="H298" s="84" t="s">
        <v>3</v>
      </c>
      <c r="I298" s="84" t="s">
        <v>4</v>
      </c>
      <c r="J298" s="84" t="s">
        <v>5</v>
      </c>
      <c r="K298" s="84" t="s">
        <v>35</v>
      </c>
      <c r="L298" s="84" t="s">
        <v>34</v>
      </c>
      <c r="M298" s="83" t="s">
        <v>25</v>
      </c>
      <c r="N298" s="82"/>
      <c r="O298" s="81" t="s">
        <v>6</v>
      </c>
      <c r="P298" s="81" t="s">
        <v>7</v>
      </c>
      <c r="Q298" s="81" t="s">
        <v>8</v>
      </c>
      <c r="R298" s="81" t="s">
        <v>9</v>
      </c>
      <c r="S298" s="80" t="s">
        <v>10</v>
      </c>
    </row>
    <row r="299" spans="1:52" x14ac:dyDescent="0.25">
      <c r="A299" s="1"/>
      <c r="B299" s="36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184"/>
    </row>
    <row r="300" spans="1:52" x14ac:dyDescent="0.25">
      <c r="A300" s="1"/>
      <c r="B300" s="44" t="s">
        <v>13</v>
      </c>
      <c r="C300" s="162">
        <f t="shared" ref="C300:M300" si="199">$R42*C27/100</f>
        <v>59.999999999999993</v>
      </c>
      <c r="D300" s="162">
        <f t="shared" si="199"/>
        <v>1.232950950409031</v>
      </c>
      <c r="E300" s="162">
        <f t="shared" si="199"/>
        <v>19.199999999999996</v>
      </c>
      <c r="F300" s="162">
        <f t="shared" si="199"/>
        <v>4.7999999999999989</v>
      </c>
      <c r="G300" s="162">
        <f t="shared" si="199"/>
        <v>4.7999999999999989</v>
      </c>
      <c r="H300" s="162">
        <f t="shared" si="199"/>
        <v>0.12</v>
      </c>
      <c r="I300" s="162">
        <f t="shared" si="199"/>
        <v>4.7999999999999989</v>
      </c>
      <c r="J300" s="162">
        <f t="shared" si="199"/>
        <v>7.2</v>
      </c>
      <c r="K300" s="162">
        <f t="shared" si="199"/>
        <v>3.6</v>
      </c>
      <c r="L300" s="162">
        <f t="shared" si="199"/>
        <v>1.1999999999999997</v>
      </c>
      <c r="M300" s="162">
        <f t="shared" si="199"/>
        <v>0.12</v>
      </c>
      <c r="N300" s="162"/>
      <c r="O300" s="192">
        <f t="shared" ref="O300:S302" si="200">$R42*O27/1000000</f>
        <v>4.1999999999999996E-4</v>
      </c>
      <c r="P300" s="192">
        <f t="shared" si="200"/>
        <v>7.1999999999999998E-3</v>
      </c>
      <c r="Q300" s="192">
        <f t="shared" si="200"/>
        <v>4.8000000000000001E-2</v>
      </c>
      <c r="R300" s="192">
        <f t="shared" si="200"/>
        <v>9.5999999999999974E-3</v>
      </c>
      <c r="S300" s="192">
        <f t="shared" si="200"/>
        <v>9.9632400033053004E-3</v>
      </c>
    </row>
    <row r="301" spans="1:52" x14ac:dyDescent="0.25">
      <c r="A301" s="1"/>
      <c r="B301" s="44" t="s">
        <v>14</v>
      </c>
      <c r="C301" s="162">
        <f t="shared" ref="C301:M301" si="201">$R43*C28/100</f>
        <v>61.714285714285694</v>
      </c>
      <c r="D301" s="162">
        <f t="shared" si="201"/>
        <v>1.4090868004674639</v>
      </c>
      <c r="E301" s="162">
        <f t="shared" si="201"/>
        <v>19.199999999999992</v>
      </c>
      <c r="F301" s="162">
        <f t="shared" si="201"/>
        <v>4.114285714285713</v>
      </c>
      <c r="G301" s="162">
        <f t="shared" si="201"/>
        <v>4.114285714285713</v>
      </c>
      <c r="H301" s="162">
        <f t="shared" si="201"/>
        <v>0.10971428571428569</v>
      </c>
      <c r="I301" s="162">
        <f t="shared" si="201"/>
        <v>4.114285714285713</v>
      </c>
      <c r="J301" s="162">
        <f t="shared" si="201"/>
        <v>4.114285714285713</v>
      </c>
      <c r="K301" s="162">
        <f t="shared" si="201"/>
        <v>2.742857142857142</v>
      </c>
      <c r="L301" s="162">
        <f t="shared" si="201"/>
        <v>1.0971428571428568</v>
      </c>
      <c r="M301" s="162">
        <f t="shared" si="201"/>
        <v>0.10971428571428569</v>
      </c>
      <c r="N301" s="162"/>
      <c r="O301" s="192">
        <f t="shared" si="200"/>
        <v>5.2114285714285695E-4</v>
      </c>
      <c r="P301" s="192">
        <f t="shared" si="200"/>
        <v>6.8571428571428568E-3</v>
      </c>
      <c r="Q301" s="192">
        <f t="shared" si="200"/>
        <v>4.7999999999999994E-2</v>
      </c>
      <c r="R301" s="192">
        <f t="shared" si="200"/>
        <v>9.5999999999999974E-3</v>
      </c>
      <c r="S301" s="192">
        <f t="shared" si="200"/>
        <v>1.1386560003777486E-2</v>
      </c>
    </row>
    <row r="302" spans="1:52" x14ac:dyDescent="0.25">
      <c r="A302" s="1"/>
      <c r="B302" s="44" t="s">
        <v>15</v>
      </c>
      <c r="C302" s="162">
        <f t="shared" ref="C302:M302" si="202">$R44*C29/100</f>
        <v>64</v>
      </c>
      <c r="D302" s="162">
        <f t="shared" si="202"/>
        <v>1.6439346005453745</v>
      </c>
      <c r="E302" s="162">
        <f t="shared" si="202"/>
        <v>19.199999999999996</v>
      </c>
      <c r="F302" s="162">
        <f t="shared" si="202"/>
        <v>4</v>
      </c>
      <c r="G302" s="162">
        <f t="shared" si="202"/>
        <v>4</v>
      </c>
      <c r="H302" s="162">
        <f t="shared" si="202"/>
        <v>9.5999999999999974E-2</v>
      </c>
      <c r="I302" s="162">
        <f t="shared" si="202"/>
        <v>4</v>
      </c>
      <c r="J302" s="162">
        <f t="shared" si="202"/>
        <v>4</v>
      </c>
      <c r="K302" s="162">
        <f t="shared" si="202"/>
        <v>2.3999999999999995</v>
      </c>
      <c r="L302" s="162">
        <f t="shared" si="202"/>
        <v>0.95999999999999985</v>
      </c>
      <c r="M302" s="162">
        <f t="shared" si="202"/>
        <v>9.5999999999999974E-2</v>
      </c>
      <c r="N302" s="162"/>
      <c r="O302" s="192">
        <f t="shared" si="200"/>
        <v>5.5999999999999995E-4</v>
      </c>
      <c r="P302" s="192">
        <f t="shared" si="200"/>
        <v>6.3999999999999994E-3</v>
      </c>
      <c r="Q302" s="192">
        <f t="shared" si="200"/>
        <v>4.7999999999999994E-2</v>
      </c>
      <c r="R302" s="192">
        <f t="shared" si="200"/>
        <v>9.5999999999999974E-3</v>
      </c>
      <c r="S302" s="192">
        <f t="shared" si="200"/>
        <v>1.3284320004407071E-2</v>
      </c>
    </row>
    <row r="303" spans="1:52" x14ac:dyDescent="0.25">
      <c r="A303" s="1"/>
      <c r="B303" s="45"/>
      <c r="C303" s="162"/>
      <c r="D303" s="162"/>
      <c r="E303" s="162"/>
      <c r="F303" s="162"/>
      <c r="G303" s="162"/>
      <c r="H303" s="162"/>
      <c r="I303" s="162"/>
      <c r="J303" s="162"/>
      <c r="K303" s="162"/>
      <c r="L303" s="162"/>
      <c r="M303" s="162"/>
      <c r="N303" s="162"/>
      <c r="O303" s="192"/>
      <c r="P303" s="192"/>
      <c r="Q303" s="192"/>
      <c r="R303" s="192"/>
      <c r="S303" s="192"/>
    </row>
    <row r="304" spans="1:52" x14ac:dyDescent="0.25">
      <c r="A304" s="1"/>
      <c r="B304" s="44"/>
      <c r="C304" s="162"/>
      <c r="D304" s="162"/>
      <c r="E304" s="162"/>
      <c r="F304" s="162"/>
      <c r="G304" s="162"/>
      <c r="H304" s="162"/>
      <c r="I304" s="162"/>
      <c r="J304" s="162"/>
      <c r="K304" s="162"/>
      <c r="L304" s="162"/>
      <c r="M304" s="162"/>
      <c r="N304" s="162"/>
      <c r="O304" s="192"/>
      <c r="P304" s="192"/>
      <c r="Q304" s="192"/>
      <c r="R304" s="192"/>
      <c r="S304" s="192"/>
    </row>
    <row r="305" spans="1:19" x14ac:dyDescent="0.25">
      <c r="A305" s="1"/>
      <c r="B305" s="44" t="s">
        <v>16</v>
      </c>
      <c r="C305" s="162">
        <f t="shared" ref="C305:M305" si="203">$R47*C32/100</f>
        <v>52.36363636363636</v>
      </c>
      <c r="D305" s="162">
        <f t="shared" si="203"/>
        <v>0.89669160029747719</v>
      </c>
      <c r="E305" s="162">
        <f t="shared" si="203"/>
        <v>16.581818181818178</v>
      </c>
      <c r="F305" s="162">
        <f t="shared" si="203"/>
        <v>4.3636363636363633</v>
      </c>
      <c r="G305" s="162">
        <f t="shared" si="203"/>
        <v>4.3636363636363633</v>
      </c>
      <c r="H305" s="162">
        <f t="shared" si="203"/>
        <v>0.26181818181818178</v>
      </c>
      <c r="I305" s="162">
        <f t="shared" si="203"/>
        <v>4.8</v>
      </c>
      <c r="J305" s="162">
        <f t="shared" si="203"/>
        <v>6.9818181818181824</v>
      </c>
      <c r="K305" s="162">
        <f t="shared" si="203"/>
        <v>3.9272727272727268</v>
      </c>
      <c r="L305" s="162">
        <f t="shared" si="203"/>
        <v>2.1818181818181817</v>
      </c>
      <c r="M305" s="162">
        <f t="shared" si="203"/>
        <v>0.26181818181818178</v>
      </c>
      <c r="N305" s="162"/>
      <c r="O305" s="192">
        <f t="shared" ref="O305:S308" si="204">$R47*O32/1000000</f>
        <v>4.3636363636363637E-4</v>
      </c>
      <c r="P305" s="192">
        <f t="shared" si="204"/>
        <v>6.9818181818181819E-3</v>
      </c>
      <c r="Q305" s="192">
        <f t="shared" si="204"/>
        <v>5.2363636363636362E-2</v>
      </c>
      <c r="R305" s="192">
        <f t="shared" si="204"/>
        <v>9.5999999999999974E-3</v>
      </c>
      <c r="S305" s="192">
        <f t="shared" si="204"/>
        <v>7.2459927296765845E-3</v>
      </c>
    </row>
    <row r="306" spans="1:19" x14ac:dyDescent="0.25">
      <c r="A306" s="1"/>
      <c r="B306" s="44" t="s">
        <v>17</v>
      </c>
      <c r="C306" s="162">
        <f t="shared" ref="C306:M306" si="205">$R48*C33/100</f>
        <v>51.999999999999979</v>
      </c>
      <c r="D306" s="162">
        <f t="shared" si="205"/>
        <v>0.82196730027268727</v>
      </c>
      <c r="E306" s="162">
        <f t="shared" si="205"/>
        <v>15.999999999999995</v>
      </c>
      <c r="F306" s="162">
        <f t="shared" si="205"/>
        <v>4.7999999999999989</v>
      </c>
      <c r="G306" s="162">
        <f t="shared" si="205"/>
        <v>4.7999999999999989</v>
      </c>
      <c r="H306" s="162">
        <f t="shared" si="205"/>
        <v>0.3199999999999999</v>
      </c>
      <c r="I306" s="162">
        <f t="shared" si="205"/>
        <v>4.7999999999999989</v>
      </c>
      <c r="J306" s="162">
        <f t="shared" si="205"/>
        <v>7.1999999999999975</v>
      </c>
      <c r="K306" s="162">
        <f t="shared" si="205"/>
        <v>3.9999999999999987</v>
      </c>
      <c r="L306" s="162">
        <f t="shared" si="205"/>
        <v>2.3999999999999995</v>
      </c>
      <c r="M306" s="162">
        <f t="shared" si="205"/>
        <v>0.3199999999999999</v>
      </c>
      <c r="N306" s="162"/>
      <c r="O306" s="192">
        <f t="shared" si="204"/>
        <v>4.799999999999999E-4</v>
      </c>
      <c r="P306" s="192">
        <f t="shared" si="204"/>
        <v>7.1999999999999972E-3</v>
      </c>
      <c r="Q306" s="192">
        <f t="shared" si="204"/>
        <v>5.5999999999999987E-2</v>
      </c>
      <c r="R306" s="192">
        <f t="shared" si="204"/>
        <v>9.5999999999999974E-3</v>
      </c>
      <c r="S306" s="192">
        <f t="shared" si="204"/>
        <v>6.6421600022035345E-3</v>
      </c>
    </row>
    <row r="307" spans="1:19" x14ac:dyDescent="0.25">
      <c r="A307" s="1"/>
      <c r="B307" s="44" t="s">
        <v>18</v>
      </c>
      <c r="C307" s="162">
        <f t="shared" ref="C307:M307" si="206">$R49*C34/100</f>
        <v>51.692307692307686</v>
      </c>
      <c r="D307" s="162">
        <f t="shared" si="206"/>
        <v>0.75873904640555745</v>
      </c>
      <c r="E307" s="162">
        <f t="shared" si="206"/>
        <v>15.507692307692304</v>
      </c>
      <c r="F307" s="162">
        <f t="shared" si="206"/>
        <v>5.1692307692307677</v>
      </c>
      <c r="G307" s="162">
        <f t="shared" si="206"/>
        <v>5.1692307692307677</v>
      </c>
      <c r="H307" s="162">
        <f t="shared" si="206"/>
        <v>0.3692307692307692</v>
      </c>
      <c r="I307" s="162">
        <f t="shared" si="206"/>
        <v>5.1692307692307677</v>
      </c>
      <c r="J307" s="162">
        <f t="shared" si="206"/>
        <v>7.3846153846153832</v>
      </c>
      <c r="K307" s="162">
        <f t="shared" si="206"/>
        <v>4.4307692307692301</v>
      </c>
      <c r="L307" s="162">
        <f t="shared" si="206"/>
        <v>2.9538461538461536</v>
      </c>
      <c r="M307" s="162">
        <f t="shared" si="206"/>
        <v>0.3692307692307692</v>
      </c>
      <c r="N307" s="162"/>
      <c r="O307" s="192">
        <f t="shared" si="204"/>
        <v>5.1692307692307682E-4</v>
      </c>
      <c r="P307" s="192">
        <f t="shared" si="204"/>
        <v>7.3846153846153836E-3</v>
      </c>
      <c r="Q307" s="192">
        <f t="shared" si="204"/>
        <v>5.5384615384615372E-2</v>
      </c>
      <c r="R307" s="192">
        <f t="shared" si="204"/>
        <v>9.5999999999999974E-3</v>
      </c>
      <c r="S307" s="192">
        <f t="shared" si="204"/>
        <v>6.1312246174186477E-3</v>
      </c>
    </row>
    <row r="308" spans="1:19" ht="15.75" thickBot="1" x14ac:dyDescent="0.3">
      <c r="A308" s="1"/>
      <c r="B308" s="42" t="s">
        <v>19</v>
      </c>
      <c r="C308" s="162">
        <f t="shared" ref="C308:M308" si="207">$R50*C35/100</f>
        <v>51.428571428571423</v>
      </c>
      <c r="D308" s="162">
        <f t="shared" si="207"/>
        <v>0.70454340023373208</v>
      </c>
      <c r="E308" s="162">
        <f t="shared" si="207"/>
        <v>15.085714285714282</v>
      </c>
      <c r="F308" s="162">
        <f t="shared" si="207"/>
        <v>5.4857142857142858</v>
      </c>
      <c r="G308" s="162">
        <f t="shared" si="207"/>
        <v>5.4857142857142858</v>
      </c>
      <c r="H308" s="162">
        <f t="shared" si="207"/>
        <v>0.41142857142857131</v>
      </c>
      <c r="I308" s="162">
        <f t="shared" si="207"/>
        <v>5.4857142857142858</v>
      </c>
      <c r="J308" s="162">
        <f t="shared" si="207"/>
        <v>7.5428571428571409</v>
      </c>
      <c r="K308" s="162">
        <f t="shared" si="207"/>
        <v>4.7999999999999989</v>
      </c>
      <c r="L308" s="162">
        <f t="shared" si="207"/>
        <v>3.4285714285714279</v>
      </c>
      <c r="M308" s="162">
        <f t="shared" si="207"/>
        <v>0.41142857142857131</v>
      </c>
      <c r="N308" s="162"/>
      <c r="O308" s="192">
        <f t="shared" si="204"/>
        <v>5.4857142857142854E-4</v>
      </c>
      <c r="P308" s="192">
        <f t="shared" si="204"/>
        <v>7.5428571428571411E-3</v>
      </c>
      <c r="Q308" s="192">
        <f t="shared" si="204"/>
        <v>5.4857142857142854E-2</v>
      </c>
      <c r="R308" s="192">
        <f t="shared" si="204"/>
        <v>9.5999999999999992E-3</v>
      </c>
      <c r="S308" s="192">
        <f t="shared" si="204"/>
        <v>5.6932800018887437E-3</v>
      </c>
    </row>
    <row r="309" spans="1:19" x14ac:dyDescent="0.25">
      <c r="A309" s="1"/>
      <c r="B309" s="78" t="s">
        <v>55</v>
      </c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9"/>
    </row>
    <row r="310" spans="1:19" x14ac:dyDescent="0.25">
      <c r="A310" s="1"/>
      <c r="B310" s="44" t="s">
        <v>13</v>
      </c>
      <c r="C310" s="192">
        <f>C300-C$7</f>
        <v>5.6173149819585433</v>
      </c>
      <c r="D310" s="192">
        <f t="shared" ref="D310:S310" si="208">D300-D$7</f>
        <v>0.20549182506817165</v>
      </c>
      <c r="E310" s="192">
        <f t="shared" si="208"/>
        <v>1.4841138691227513</v>
      </c>
      <c r="F310" s="192">
        <f t="shared" si="208"/>
        <v>0.24389337348851203</v>
      </c>
      <c r="G310" s="192">
        <f t="shared" si="208"/>
        <v>0.52410949858147315</v>
      </c>
      <c r="H310" s="192">
        <f t="shared" si="208"/>
        <v>-0.10832425007574656</v>
      </c>
      <c r="I310" s="192">
        <f t="shared" si="208"/>
        <v>-3.6322751604450865E-2</v>
      </c>
      <c r="J310" s="192">
        <f t="shared" si="208"/>
        <v>0.23611037268973067</v>
      </c>
      <c r="K310" s="192">
        <f t="shared" si="208"/>
        <v>-0.22962037627047582</v>
      </c>
      <c r="L310" s="192">
        <f t="shared" si="208"/>
        <v>-0.7121257674812802</v>
      </c>
      <c r="M310" s="192">
        <f t="shared" si="208"/>
        <v>-7.7189125065417474E-2</v>
      </c>
      <c r="N310" s="192"/>
      <c r="O310" s="192">
        <f t="shared" si="208"/>
        <v>2.1999999999999938E-5</v>
      </c>
      <c r="P310" s="192">
        <f t="shared" si="208"/>
        <v>-2.0000000000000052E-4</v>
      </c>
      <c r="Q310" s="192">
        <f t="shared" si="208"/>
        <v>-8.000000000000021E-4</v>
      </c>
      <c r="R310" s="192">
        <f t="shared" si="208"/>
        <v>0</v>
      </c>
      <c r="S310" s="192">
        <f t="shared" si="208"/>
        <v>1.6605400005508808E-3</v>
      </c>
    </row>
    <row r="311" spans="1:19" x14ac:dyDescent="0.25">
      <c r="A311" s="1"/>
      <c r="B311" s="44" t="s">
        <v>14</v>
      </c>
      <c r="C311" s="192">
        <f t="shared" ref="C311:M311" si="209">C301-C$7</f>
        <v>7.3316006962442444</v>
      </c>
      <c r="D311" s="192">
        <f t="shared" si="209"/>
        <v>0.38162767512660456</v>
      </c>
      <c r="E311" s="192">
        <f t="shared" si="209"/>
        <v>1.4841138691227478</v>
      </c>
      <c r="F311" s="192">
        <f t="shared" si="209"/>
        <v>-0.44182091222577391</v>
      </c>
      <c r="G311" s="192">
        <f t="shared" si="209"/>
        <v>-0.16160478713281279</v>
      </c>
      <c r="H311" s="192">
        <f t="shared" si="209"/>
        <v>-0.11860996436146086</v>
      </c>
      <c r="I311" s="192">
        <f t="shared" si="209"/>
        <v>-0.72203703731873681</v>
      </c>
      <c r="J311" s="192">
        <f t="shared" si="209"/>
        <v>-2.8496039130245565</v>
      </c>
      <c r="K311" s="192">
        <f t="shared" si="209"/>
        <v>-1.0867632334133339</v>
      </c>
      <c r="L311" s="192">
        <f t="shared" si="209"/>
        <v>-0.81498291033842318</v>
      </c>
      <c r="M311" s="192">
        <f t="shared" si="209"/>
        <v>-8.7474839351131775E-2</v>
      </c>
      <c r="N311" s="192"/>
      <c r="O311" s="192">
        <f t="shared" ref="O311:S311" si="210">O301-O$7</f>
        <v>1.2314285714285693E-4</v>
      </c>
      <c r="P311" s="192">
        <f t="shared" si="210"/>
        <v>-5.4285714285714354E-4</v>
      </c>
      <c r="Q311" s="192">
        <f t="shared" si="210"/>
        <v>-8.0000000000000904E-4</v>
      </c>
      <c r="R311" s="192">
        <f t="shared" si="210"/>
        <v>0</v>
      </c>
      <c r="S311" s="192">
        <f t="shared" si="210"/>
        <v>3.0838600010230661E-3</v>
      </c>
    </row>
    <row r="312" spans="1:19" x14ac:dyDescent="0.25">
      <c r="A312" s="1"/>
      <c r="B312" s="44" t="s">
        <v>15</v>
      </c>
      <c r="C312" s="192">
        <f t="shared" ref="C312:M312" si="211">C302-C$7</f>
        <v>9.6173149819585504</v>
      </c>
      <c r="D312" s="192">
        <f t="shared" si="211"/>
        <v>0.61647547520451518</v>
      </c>
      <c r="E312" s="192">
        <f t="shared" si="211"/>
        <v>1.4841138691227513</v>
      </c>
      <c r="F312" s="192">
        <f t="shared" si="211"/>
        <v>-0.5561066265114869</v>
      </c>
      <c r="G312" s="192">
        <f t="shared" si="211"/>
        <v>-0.27589050141852578</v>
      </c>
      <c r="H312" s="192">
        <f t="shared" si="211"/>
        <v>-0.13232425007574658</v>
      </c>
      <c r="I312" s="192">
        <f t="shared" si="211"/>
        <v>-0.8363227516044498</v>
      </c>
      <c r="J312" s="192">
        <f t="shared" si="211"/>
        <v>-2.9638896273102695</v>
      </c>
      <c r="K312" s="192">
        <f t="shared" si="211"/>
        <v>-1.4296203762704764</v>
      </c>
      <c r="L312" s="192">
        <f t="shared" si="211"/>
        <v>-0.95212576748128008</v>
      </c>
      <c r="M312" s="192">
        <f t="shared" si="211"/>
        <v>-0.1011891250654175</v>
      </c>
      <c r="N312" s="192"/>
      <c r="O312" s="192">
        <f t="shared" ref="O312:S312" si="212">O302-O$7</f>
        <v>1.6199999999999993E-4</v>
      </c>
      <c r="P312" s="192">
        <f t="shared" si="212"/>
        <v>-1.0000000000000009E-3</v>
      </c>
      <c r="Q312" s="192">
        <f t="shared" si="212"/>
        <v>-8.0000000000000904E-4</v>
      </c>
      <c r="R312" s="192">
        <f t="shared" si="212"/>
        <v>0</v>
      </c>
      <c r="S312" s="192">
        <f t="shared" si="212"/>
        <v>4.9816200016526511E-3</v>
      </c>
    </row>
    <row r="313" spans="1:19" x14ac:dyDescent="0.25">
      <c r="A313" s="1"/>
      <c r="B313" s="45"/>
      <c r="C313" s="192"/>
      <c r="D313" s="192"/>
      <c r="E313" s="192"/>
      <c r="F313" s="192"/>
      <c r="G313" s="192"/>
      <c r="H313" s="192"/>
      <c r="I313" s="192"/>
      <c r="J313" s="192"/>
      <c r="K313" s="192"/>
      <c r="L313" s="192"/>
      <c r="M313" s="192"/>
      <c r="N313" s="192"/>
      <c r="O313" s="192"/>
      <c r="P313" s="192"/>
      <c r="Q313" s="192"/>
      <c r="R313" s="192"/>
      <c r="S313" s="192"/>
    </row>
    <row r="314" spans="1:19" x14ac:dyDescent="0.25">
      <c r="A314" s="1"/>
      <c r="B314" s="44"/>
      <c r="C314" s="192"/>
      <c r="D314" s="192"/>
      <c r="E314" s="192"/>
      <c r="F314" s="192"/>
      <c r="G314" s="192"/>
      <c r="H314" s="192"/>
      <c r="I314" s="192"/>
      <c r="J314" s="192"/>
      <c r="K314" s="192"/>
      <c r="L314" s="192"/>
      <c r="M314" s="192"/>
      <c r="N314" s="192"/>
      <c r="O314" s="192"/>
      <c r="P314" s="192"/>
      <c r="Q314" s="192"/>
      <c r="R314" s="192"/>
      <c r="S314" s="192"/>
    </row>
    <row r="315" spans="1:19" x14ac:dyDescent="0.25">
      <c r="A315" s="1"/>
      <c r="B315" s="44" t="s">
        <v>16</v>
      </c>
      <c r="C315" s="192">
        <f t="shared" ref="C315:M315" si="213">C305-C$7</f>
        <v>-2.0190486544050898</v>
      </c>
      <c r="D315" s="192">
        <f t="shared" si="213"/>
        <v>-0.13076752504338218</v>
      </c>
      <c r="E315" s="192">
        <f t="shared" si="213"/>
        <v>-1.1340679490590659</v>
      </c>
      <c r="F315" s="192">
        <f t="shared" si="213"/>
        <v>-0.19247026287512359</v>
      </c>
      <c r="G315" s="192">
        <f t="shared" si="213"/>
        <v>8.7745862217837534E-2</v>
      </c>
      <c r="H315" s="192">
        <f t="shared" si="213"/>
        <v>3.3493931742435229E-2</v>
      </c>
      <c r="I315" s="192">
        <f t="shared" si="213"/>
        <v>-3.6322751604449977E-2</v>
      </c>
      <c r="J315" s="192">
        <f t="shared" si="213"/>
        <v>1.7928554507912864E-2</v>
      </c>
      <c r="K315" s="192">
        <f t="shared" si="213"/>
        <v>9.7652351002250892E-2</v>
      </c>
      <c r="L315" s="192">
        <f t="shared" si="213"/>
        <v>0.26969241433690172</v>
      </c>
      <c r="M315" s="192">
        <f t="shared" si="213"/>
        <v>6.4629056752764313E-2</v>
      </c>
      <c r="N315" s="192"/>
      <c r="O315" s="192">
        <f t="shared" ref="O315:S315" si="214">O305-O$7</f>
        <v>3.8363636363636345E-5</v>
      </c>
      <c r="P315" s="192">
        <f t="shared" si="214"/>
        <v>-4.1818181818181841E-4</v>
      </c>
      <c r="Q315" s="192">
        <f t="shared" si="214"/>
        <v>3.5636363636363591E-3</v>
      </c>
      <c r="R315" s="192">
        <f t="shared" si="214"/>
        <v>0</v>
      </c>
      <c r="S315" s="192">
        <f t="shared" si="214"/>
        <v>-1.0567072730778351E-3</v>
      </c>
    </row>
    <row r="316" spans="1:19" x14ac:dyDescent="0.25">
      <c r="A316" s="1"/>
      <c r="B316" s="44" t="s">
        <v>17</v>
      </c>
      <c r="C316" s="192">
        <f t="shared" ref="C316:M316" si="215">C306-C$7</f>
        <v>-2.3826850180414709</v>
      </c>
      <c r="D316" s="192">
        <f t="shared" si="215"/>
        <v>-0.2054918250681721</v>
      </c>
      <c r="E316" s="192">
        <f t="shared" si="215"/>
        <v>-1.7158861308772497</v>
      </c>
      <c r="F316" s="192">
        <f t="shared" si="215"/>
        <v>0.24389337348851203</v>
      </c>
      <c r="G316" s="192">
        <f t="shared" si="215"/>
        <v>0.52410949858147315</v>
      </c>
      <c r="H316" s="192">
        <f t="shared" si="215"/>
        <v>9.1675749924253341E-2</v>
      </c>
      <c r="I316" s="192">
        <f t="shared" si="215"/>
        <v>-3.6322751604450865E-2</v>
      </c>
      <c r="J316" s="192">
        <f t="shared" si="215"/>
        <v>0.23611037268972801</v>
      </c>
      <c r="K316" s="192">
        <f t="shared" si="215"/>
        <v>0.17037962372952276</v>
      </c>
      <c r="L316" s="192">
        <f t="shared" si="215"/>
        <v>0.48787423251871953</v>
      </c>
      <c r="M316" s="192">
        <f t="shared" si="215"/>
        <v>0.12281087493458243</v>
      </c>
      <c r="N316" s="192"/>
      <c r="O316" s="192">
        <f t="shared" ref="O316:S316" si="216">O306-O$7</f>
        <v>8.1999999999999879E-5</v>
      </c>
      <c r="P316" s="192">
        <f t="shared" si="216"/>
        <v>-2.0000000000000313E-4</v>
      </c>
      <c r="Q316" s="192">
        <f t="shared" si="216"/>
        <v>7.1999999999999842E-3</v>
      </c>
      <c r="R316" s="192">
        <f t="shared" si="216"/>
        <v>0</v>
      </c>
      <c r="S316" s="192">
        <f t="shared" si="216"/>
        <v>-1.6605400005508851E-3</v>
      </c>
    </row>
    <row r="317" spans="1:19" x14ac:dyDescent="0.25">
      <c r="A317" s="1"/>
      <c r="B317" s="44" t="s">
        <v>18</v>
      </c>
      <c r="C317" s="192">
        <f t="shared" ref="C317:M317" si="217">C307-C$7</f>
        <v>-2.6903773257337633</v>
      </c>
      <c r="D317" s="192">
        <f t="shared" si="217"/>
        <v>-0.26872007893530192</v>
      </c>
      <c r="E317" s="192">
        <f t="shared" si="217"/>
        <v>-2.2081938231849403</v>
      </c>
      <c r="F317" s="192">
        <f t="shared" si="217"/>
        <v>0.61312414271928084</v>
      </c>
      <c r="G317" s="192">
        <f t="shared" si="217"/>
        <v>0.89334026781224196</v>
      </c>
      <c r="H317" s="192">
        <f t="shared" si="217"/>
        <v>0.14090651915502264</v>
      </c>
      <c r="I317" s="192">
        <f t="shared" si="217"/>
        <v>0.33290801762631794</v>
      </c>
      <c r="J317" s="192">
        <f t="shared" si="217"/>
        <v>0.42072575730511375</v>
      </c>
      <c r="K317" s="192">
        <f t="shared" si="217"/>
        <v>0.60114885449875421</v>
      </c>
      <c r="L317" s="192">
        <f t="shared" si="217"/>
        <v>1.0417203863648736</v>
      </c>
      <c r="M317" s="192">
        <f t="shared" si="217"/>
        <v>0.17204164416535173</v>
      </c>
      <c r="N317" s="192"/>
      <c r="O317" s="192">
        <f t="shared" ref="O317:S317" si="218">O307-O$7</f>
        <v>1.1892307692307679E-4</v>
      </c>
      <c r="P317" s="192">
        <f t="shared" si="218"/>
        <v>-1.5384615384616759E-5</v>
      </c>
      <c r="Q317" s="192">
        <f t="shared" si="218"/>
        <v>6.5846153846153693E-3</v>
      </c>
      <c r="R317" s="192">
        <f t="shared" si="218"/>
        <v>0</v>
      </c>
      <c r="S317" s="192">
        <f t="shared" si="218"/>
        <v>-2.1714753853357719E-3</v>
      </c>
    </row>
    <row r="318" spans="1:19" ht="15.75" thickBot="1" x14ac:dyDescent="0.3">
      <c r="A318" s="1"/>
      <c r="B318" s="42" t="s">
        <v>19</v>
      </c>
      <c r="C318" s="192">
        <f t="shared" ref="C318:M318" si="219">C308-C$7</f>
        <v>-2.9541135894700261</v>
      </c>
      <c r="D318" s="192">
        <f t="shared" si="219"/>
        <v>-0.32291572510712729</v>
      </c>
      <c r="E318" s="192">
        <f t="shared" si="219"/>
        <v>-2.6301718451629625</v>
      </c>
      <c r="F318" s="192">
        <f t="shared" si="219"/>
        <v>0.92960765920279886</v>
      </c>
      <c r="G318" s="192">
        <f t="shared" si="219"/>
        <v>1.20982378429576</v>
      </c>
      <c r="H318" s="192">
        <f t="shared" si="219"/>
        <v>0.18310432135282476</v>
      </c>
      <c r="I318" s="192">
        <f t="shared" si="219"/>
        <v>0.64939153410983597</v>
      </c>
      <c r="J318" s="192">
        <f t="shared" si="219"/>
        <v>0.57896751554687143</v>
      </c>
      <c r="K318" s="192">
        <f t="shared" si="219"/>
        <v>0.97037962372952302</v>
      </c>
      <c r="L318" s="192">
        <f t="shared" si="219"/>
        <v>1.516445661090148</v>
      </c>
      <c r="M318" s="192">
        <f t="shared" si="219"/>
        <v>0.21423944636315384</v>
      </c>
      <c r="N318" s="195"/>
      <c r="O318" s="192">
        <f t="shared" ref="O318:S318" si="220">O308-O$7</f>
        <v>1.5057142857142851E-4</v>
      </c>
      <c r="P318" s="192">
        <f t="shared" si="220"/>
        <v>1.4285714285714075E-4</v>
      </c>
      <c r="Q318" s="192">
        <f t="shared" si="220"/>
        <v>6.0571428571428512E-3</v>
      </c>
      <c r="R318" s="192">
        <f t="shared" si="220"/>
        <v>0</v>
      </c>
      <c r="S318" s="192">
        <f t="shared" si="220"/>
        <v>-2.6094200008656759E-3</v>
      </c>
    </row>
    <row r="319" spans="1:19" x14ac:dyDescent="0.25">
      <c r="A319" s="1"/>
      <c r="B319" s="78" t="s">
        <v>56</v>
      </c>
      <c r="C319" s="76"/>
      <c r="D319" s="77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5"/>
    </row>
    <row r="320" spans="1:19" x14ac:dyDescent="0.25">
      <c r="A320" s="1"/>
      <c r="B320" s="44" t="s">
        <v>13</v>
      </c>
      <c r="C320" s="162">
        <f>C310/C$7*100</f>
        <v>10.329234351145038</v>
      </c>
      <c r="D320" s="162">
        <f t="shared" ref="D320:M320" si="221">D310/D$7*100</f>
        <v>19.999999999999979</v>
      </c>
      <c r="E320" s="162">
        <f t="shared" si="221"/>
        <v>8.3773053075570996</v>
      </c>
      <c r="F320" s="162">
        <f t="shared" si="221"/>
        <v>5.3531094305239284</v>
      </c>
      <c r="G320" s="162">
        <f t="shared" si="221"/>
        <v>12.257318058252425</v>
      </c>
      <c r="H320" s="162">
        <f t="shared" si="221"/>
        <v>-47.443164727272723</v>
      </c>
      <c r="I320" s="162">
        <f t="shared" si="221"/>
        <v>-0.75104068669529533</v>
      </c>
      <c r="J320" s="162">
        <f t="shared" si="221"/>
        <v>3.3904956184798962</v>
      </c>
      <c r="K320" s="162">
        <f t="shared" si="221"/>
        <v>-5.9959043902438847</v>
      </c>
      <c r="L320" s="162">
        <f t="shared" si="221"/>
        <v>-37.242621776878075</v>
      </c>
      <c r="M320" s="162">
        <f t="shared" si="221"/>
        <v>-39.14471705263157</v>
      </c>
      <c r="N320" s="162"/>
      <c r="O320" s="162">
        <f>O310/O$7*100</f>
        <v>5.5276381909547583</v>
      </c>
      <c r="P320" s="162">
        <f t="shared" ref="P320:S320" si="222">P310/P$7*100</f>
        <v>-2.7027027027027097</v>
      </c>
      <c r="Q320" s="162">
        <f t="shared" si="222"/>
        <v>-1.6393442622950862</v>
      </c>
      <c r="R320" s="162">
        <f t="shared" si="222"/>
        <v>0</v>
      </c>
      <c r="S320" s="199">
        <f t="shared" si="222"/>
        <v>19.999999999999961</v>
      </c>
    </row>
    <row r="321" spans="1:19" x14ac:dyDescent="0.25">
      <c r="A321" s="1"/>
      <c r="B321" s="44" t="s">
        <v>14</v>
      </c>
      <c r="C321" s="162">
        <f t="shared" ref="C321:M321" si="223">C311/C$7*100</f>
        <v>13.481498189749159</v>
      </c>
      <c r="D321" s="162">
        <f t="shared" si="223"/>
        <v>37.14285714285711</v>
      </c>
      <c r="E321" s="162">
        <f t="shared" si="223"/>
        <v>8.3773053075570783</v>
      </c>
      <c r="F321" s="162">
        <f t="shared" si="223"/>
        <v>-9.6973347738366407</v>
      </c>
      <c r="G321" s="162">
        <f t="shared" si="223"/>
        <v>-3.7794416643550726</v>
      </c>
      <c r="H321" s="162">
        <f t="shared" si="223"/>
        <v>-51.948036322077925</v>
      </c>
      <c r="I321" s="162">
        <f t="shared" si="223"/>
        <v>-14.929463445738833</v>
      </c>
      <c r="J321" s="162">
        <f t="shared" si="223"/>
        <v>-40.919716789440081</v>
      </c>
      <c r="K321" s="162">
        <f t="shared" si="223"/>
        <v>-28.377831916376316</v>
      </c>
      <c r="L321" s="162">
        <f t="shared" si="223"/>
        <v>-42.62182562457425</v>
      </c>
      <c r="M321" s="162">
        <f t="shared" si="223"/>
        <v>-44.360884162406016</v>
      </c>
      <c r="N321" s="162"/>
      <c r="O321" s="162">
        <f t="shared" ref="O321:S321" si="224">O311/O$7*100</f>
        <v>30.940416367551993</v>
      </c>
      <c r="P321" s="162">
        <f t="shared" si="224"/>
        <v>-7.3359073359073452</v>
      </c>
      <c r="Q321" s="162">
        <f t="shared" si="224"/>
        <v>-1.6393442622951004</v>
      </c>
      <c r="R321" s="162">
        <f t="shared" si="224"/>
        <v>0</v>
      </c>
      <c r="S321" s="199">
        <f t="shared" si="224"/>
        <v>37.142857142857096</v>
      </c>
    </row>
    <row r="322" spans="1:19" x14ac:dyDescent="0.25">
      <c r="A322" s="1"/>
      <c r="B322" s="44" t="s">
        <v>15</v>
      </c>
      <c r="C322" s="162">
        <f t="shared" ref="C322:M322" si="225">C312/C$7*100</f>
        <v>17.684516641221386</v>
      </c>
      <c r="D322" s="162">
        <f t="shared" si="225"/>
        <v>59.99999999999995</v>
      </c>
      <c r="E322" s="162">
        <f t="shared" si="225"/>
        <v>8.3773053075570996</v>
      </c>
      <c r="F322" s="162">
        <f t="shared" si="225"/>
        <v>-12.20574214123004</v>
      </c>
      <c r="G322" s="162">
        <f t="shared" si="225"/>
        <v>-6.4522349514562913</v>
      </c>
      <c r="H322" s="162">
        <f t="shared" si="225"/>
        <v>-57.954531781818183</v>
      </c>
      <c r="I322" s="162">
        <f t="shared" si="225"/>
        <v>-17.292533905579393</v>
      </c>
      <c r="J322" s="162">
        <f t="shared" si="225"/>
        <v>-42.560835767511165</v>
      </c>
      <c r="K322" s="162">
        <f t="shared" si="225"/>
        <v>-37.330602926829272</v>
      </c>
      <c r="L322" s="162">
        <f t="shared" si="225"/>
        <v>-49.794097421502457</v>
      </c>
      <c r="M322" s="162">
        <f t="shared" si="225"/>
        <v>-51.31577364210527</v>
      </c>
      <c r="N322" s="162"/>
      <c r="O322" s="162">
        <f t="shared" ref="O322:S322" si="226">O312/O$7*100</f>
        <v>40.703517587939672</v>
      </c>
      <c r="P322" s="162">
        <f t="shared" si="226"/>
        <v>-13.513513513513525</v>
      </c>
      <c r="Q322" s="162">
        <f t="shared" si="226"/>
        <v>-1.6393442622951004</v>
      </c>
      <c r="R322" s="162">
        <f t="shared" si="226"/>
        <v>0</v>
      </c>
      <c r="S322" s="199">
        <f t="shared" si="226"/>
        <v>59.999999999999986</v>
      </c>
    </row>
    <row r="323" spans="1:19" x14ac:dyDescent="0.25">
      <c r="A323" s="1"/>
      <c r="B323" s="45"/>
      <c r="C323" s="162"/>
      <c r="D323" s="162"/>
      <c r="E323" s="162"/>
      <c r="F323" s="162"/>
      <c r="G323" s="162"/>
      <c r="H323" s="162"/>
      <c r="I323" s="162"/>
      <c r="J323" s="162"/>
      <c r="K323" s="162"/>
      <c r="L323" s="162"/>
      <c r="M323" s="162"/>
      <c r="N323" s="162"/>
      <c r="O323" s="162"/>
      <c r="P323" s="162"/>
      <c r="Q323" s="162"/>
      <c r="R323" s="162"/>
      <c r="S323" s="199"/>
    </row>
    <row r="324" spans="1:19" x14ac:dyDescent="0.25">
      <c r="A324" s="1"/>
      <c r="B324" s="44"/>
      <c r="C324" s="162"/>
      <c r="D324" s="162"/>
      <c r="E324" s="162"/>
      <c r="F324" s="162"/>
      <c r="G324" s="162"/>
      <c r="H324" s="162"/>
      <c r="I324" s="162"/>
      <c r="J324" s="162"/>
      <c r="K324" s="162"/>
      <c r="L324" s="162"/>
      <c r="M324" s="162"/>
      <c r="N324" s="162"/>
      <c r="O324" s="162"/>
      <c r="P324" s="162"/>
      <c r="Q324" s="162"/>
      <c r="R324" s="162"/>
      <c r="S324" s="199"/>
    </row>
    <row r="325" spans="1:19" x14ac:dyDescent="0.25">
      <c r="A325" s="1"/>
      <c r="B325" s="44" t="s">
        <v>16</v>
      </c>
      <c r="C325" s="162">
        <f t="shared" ref="C325:M325" si="227">C315/C$7*100</f>
        <v>-3.7126682026370537</v>
      </c>
      <c r="D325" s="162">
        <f t="shared" si="227"/>
        <v>-12.727272727272734</v>
      </c>
      <c r="E325" s="162">
        <f t="shared" si="227"/>
        <v>-6.4014181434734123</v>
      </c>
      <c r="F325" s="162">
        <f t="shared" si="227"/>
        <v>-4.22444597225096</v>
      </c>
      <c r="G325" s="162">
        <f t="shared" si="227"/>
        <v>2.0521073256840388</v>
      </c>
      <c r="H325" s="162">
        <f t="shared" si="227"/>
        <v>14.669458776859498</v>
      </c>
      <c r="I325" s="162">
        <f t="shared" si="227"/>
        <v>-0.75104068669527702</v>
      </c>
      <c r="J325" s="162">
        <f t="shared" si="227"/>
        <v>0.25745029670778374</v>
      </c>
      <c r="K325" s="162">
        <f t="shared" si="227"/>
        <v>2.5499224833702936</v>
      </c>
      <c r="L325" s="162">
        <f t="shared" si="227"/>
        <v>14.104324042039879</v>
      </c>
      <c r="M325" s="162">
        <f t="shared" si="227"/>
        <v>32.775162794258371</v>
      </c>
      <c r="N325" s="162"/>
      <c r="O325" s="162">
        <f t="shared" ref="O325:S325" si="228">O315/O$7*100</f>
        <v>9.6391046139789793</v>
      </c>
      <c r="P325" s="162">
        <f t="shared" si="228"/>
        <v>-5.6511056511056541</v>
      </c>
      <c r="Q325" s="162">
        <f t="shared" si="228"/>
        <v>7.3025335320417186</v>
      </c>
      <c r="R325" s="162">
        <f t="shared" si="228"/>
        <v>0</v>
      </c>
      <c r="S325" s="199">
        <f t="shared" si="228"/>
        <v>-12.727272727272727</v>
      </c>
    </row>
    <row r="326" spans="1:19" x14ac:dyDescent="0.25">
      <c r="A326" s="1"/>
      <c r="B326" s="44" t="s">
        <v>17</v>
      </c>
      <c r="C326" s="162">
        <f t="shared" ref="C326:M326" si="229">C316/C$7*100</f>
        <v>-4.3813302290076619</v>
      </c>
      <c r="D326" s="162">
        <f t="shared" si="229"/>
        <v>-20.000000000000021</v>
      </c>
      <c r="E326" s="162">
        <f t="shared" si="229"/>
        <v>-9.6855789103690935</v>
      </c>
      <c r="F326" s="162">
        <f t="shared" si="229"/>
        <v>5.3531094305239284</v>
      </c>
      <c r="G326" s="162">
        <f t="shared" si="229"/>
        <v>12.257318058252425</v>
      </c>
      <c r="H326" s="162">
        <f t="shared" si="229"/>
        <v>40.151560727272688</v>
      </c>
      <c r="I326" s="162">
        <f t="shared" si="229"/>
        <v>-0.75104068669529533</v>
      </c>
      <c r="J326" s="162">
        <f t="shared" si="229"/>
        <v>3.390495618479858</v>
      </c>
      <c r="K326" s="162">
        <f t="shared" si="229"/>
        <v>4.4489951219512029</v>
      </c>
      <c r="L326" s="162">
        <f t="shared" si="229"/>
        <v>25.514756446243847</v>
      </c>
      <c r="M326" s="162">
        <f t="shared" si="229"/>
        <v>62.280754526315754</v>
      </c>
      <c r="N326" s="162"/>
      <c r="O326" s="162">
        <f t="shared" ref="O326:S326" si="230">O316/O$7*100</f>
        <v>20.603015075376852</v>
      </c>
      <c r="P326" s="162">
        <f t="shared" si="230"/>
        <v>-2.7027027027027448</v>
      </c>
      <c r="Q326" s="162">
        <f t="shared" si="230"/>
        <v>14.754098360655703</v>
      </c>
      <c r="R326" s="162">
        <f t="shared" si="230"/>
        <v>0</v>
      </c>
      <c r="S326" s="199">
        <f t="shared" si="230"/>
        <v>-20.000000000000014</v>
      </c>
    </row>
    <row r="327" spans="1:19" x14ac:dyDescent="0.25">
      <c r="A327" s="1"/>
      <c r="B327" s="44" t="s">
        <v>18</v>
      </c>
      <c r="C327" s="162">
        <f t="shared" ref="C327:M327" si="231">C317/C$7*100</f>
        <v>-4.9471211743981209</v>
      </c>
      <c r="D327" s="162">
        <f t="shared" si="231"/>
        <v>-26.153846153846178</v>
      </c>
      <c r="E327" s="162">
        <f t="shared" si="231"/>
        <v>-12.464484174665422</v>
      </c>
      <c r="F327" s="162">
        <f t="shared" si="231"/>
        <v>13.457194771333453</v>
      </c>
      <c r="G327" s="162">
        <f t="shared" si="231"/>
        <v>20.892496370425683</v>
      </c>
      <c r="H327" s="162">
        <f t="shared" si="231"/>
        <v>61.713339300699296</v>
      </c>
      <c r="I327" s="162">
        <f t="shared" si="231"/>
        <v>6.8834946450973673</v>
      </c>
      <c r="J327" s="162">
        <f t="shared" si="231"/>
        <v>6.0415339676716657</v>
      </c>
      <c r="K327" s="162">
        <f t="shared" si="231"/>
        <v>15.697348442776738</v>
      </c>
      <c r="L327" s="162">
        <f t="shared" si="231"/>
        <v>54.479700241530914</v>
      </c>
      <c r="M327" s="162">
        <f t="shared" si="231"/>
        <v>87.247024453441298</v>
      </c>
      <c r="N327" s="162"/>
      <c r="O327" s="162">
        <f t="shared" ref="O327:S327" si="232">O317/O$7*100</f>
        <v>29.880170081175073</v>
      </c>
      <c r="P327" s="162">
        <f t="shared" si="232"/>
        <v>-0.20790020790022648</v>
      </c>
      <c r="Q327" s="162">
        <f t="shared" si="232"/>
        <v>13.493064312736411</v>
      </c>
      <c r="R327" s="162">
        <f t="shared" si="232"/>
        <v>0</v>
      </c>
      <c r="S327" s="199">
        <f t="shared" si="232"/>
        <v>-26.15384615384616</v>
      </c>
    </row>
    <row r="328" spans="1:19" ht="15.75" thickBot="1" x14ac:dyDescent="0.3">
      <c r="A328" s="1"/>
      <c r="B328" s="42" t="s">
        <v>19</v>
      </c>
      <c r="C328" s="162">
        <f t="shared" ref="C328:M328" si="233">C318/C$7*100</f>
        <v>-5.4320848418756809</v>
      </c>
      <c r="D328" s="162">
        <f t="shared" si="233"/>
        <v>-31.428571428571434</v>
      </c>
      <c r="E328" s="162">
        <f t="shared" si="233"/>
        <v>-14.84640297263371</v>
      </c>
      <c r="F328" s="162">
        <f t="shared" si="233"/>
        <v>20.403553634884517</v>
      </c>
      <c r="G328" s="162">
        <f t="shared" si="233"/>
        <v>28.294077780859944</v>
      </c>
      <c r="H328" s="162">
        <f t="shared" si="233"/>
        <v>80.194863792207755</v>
      </c>
      <c r="I328" s="162">
        <f t="shared" si="233"/>
        <v>13.427382072348259</v>
      </c>
      <c r="J328" s="162">
        <f t="shared" si="233"/>
        <v>8.313852552693195</v>
      </c>
      <c r="K328" s="162">
        <f t="shared" si="233"/>
        <v>25.33879414634146</v>
      </c>
      <c r="L328" s="162">
        <f t="shared" si="233"/>
        <v>79.306794923205501</v>
      </c>
      <c r="M328" s="162">
        <f t="shared" si="233"/>
        <v>108.6466843909774</v>
      </c>
      <c r="N328" s="181"/>
      <c r="O328" s="181">
        <f t="shared" ref="O328:S328" si="234">O318/O$7*100</f>
        <v>37.832017229002133</v>
      </c>
      <c r="P328" s="181">
        <f t="shared" si="234"/>
        <v>1.930501930501902</v>
      </c>
      <c r="Q328" s="181">
        <f t="shared" si="234"/>
        <v>12.412177985948466</v>
      </c>
      <c r="R328" s="181">
        <f t="shared" si="234"/>
        <v>0</v>
      </c>
      <c r="S328" s="200">
        <f t="shared" si="234"/>
        <v>-31.428571428571445</v>
      </c>
    </row>
    <row r="329" spans="1:19" ht="15.75" thickBot="1" x14ac:dyDescent="0.3">
      <c r="A329" s="1"/>
      <c r="B329" s="135" t="s">
        <v>57</v>
      </c>
      <c r="C329" s="136"/>
      <c r="D329" s="137"/>
      <c r="E329" s="136"/>
      <c r="F329" s="136"/>
      <c r="G329" s="136"/>
      <c r="H329" s="136"/>
      <c r="I329" s="136"/>
      <c r="J329" s="136"/>
      <c r="K329" s="136"/>
      <c r="L329" s="136"/>
      <c r="M329" s="136"/>
      <c r="N329" s="136"/>
      <c r="O329" s="136"/>
      <c r="P329" s="136"/>
      <c r="Q329" s="136"/>
      <c r="R329" s="136"/>
      <c r="S329" s="138"/>
    </row>
    <row r="330" spans="1:19" x14ac:dyDescent="0.25">
      <c r="A330" s="1"/>
      <c r="B330" s="139" t="s">
        <v>13</v>
      </c>
      <c r="C330" s="204">
        <f>C42/$R42</f>
        <v>0.90637808363402428</v>
      </c>
      <c r="D330" s="204">
        <f t="shared" ref="D330:S330" si="235">D42/$R42</f>
        <v>0.83333333333333348</v>
      </c>
      <c r="E330" s="204">
        <f t="shared" si="235"/>
        <v>0.92270240264985659</v>
      </c>
      <c r="F330" s="204">
        <f t="shared" si="235"/>
        <v>0.9491888805232267</v>
      </c>
      <c r="G330" s="204">
        <f t="shared" si="235"/>
        <v>0.89081052112885972</v>
      </c>
      <c r="H330" s="204">
        <f t="shared" si="235"/>
        <v>1.9027020839645545</v>
      </c>
      <c r="I330" s="204">
        <f t="shared" si="235"/>
        <v>1.0075672399175939</v>
      </c>
      <c r="J330" s="204">
        <f t="shared" si="235"/>
        <v>0.96720689268198201</v>
      </c>
      <c r="K330" s="204">
        <f t="shared" si="235"/>
        <v>1.0637834378529101</v>
      </c>
      <c r="L330" s="204">
        <f t="shared" si="235"/>
        <v>1.5934381395677337</v>
      </c>
      <c r="M330" s="204">
        <f t="shared" si="235"/>
        <v>1.6432427088784791</v>
      </c>
      <c r="N330" s="204"/>
      <c r="O330" s="204">
        <f t="shared" si="235"/>
        <v>0.94761904761904803</v>
      </c>
      <c r="P330" s="204">
        <f t="shared" si="235"/>
        <v>1.0277777777777781</v>
      </c>
      <c r="Q330" s="204">
        <f t="shared" si="235"/>
        <v>1.0166666666666668</v>
      </c>
      <c r="R330" s="204">
        <f t="shared" si="235"/>
        <v>1</v>
      </c>
      <c r="S330" s="205">
        <f t="shared" si="235"/>
        <v>0.83333333333333348</v>
      </c>
    </row>
    <row r="331" spans="1:19" x14ac:dyDescent="0.25">
      <c r="A331" s="1"/>
      <c r="B331" s="44" t="s">
        <v>14</v>
      </c>
      <c r="C331" s="162">
        <f t="shared" ref="C331:S331" si="236">C43/$R43</f>
        <v>0.88120091464419026</v>
      </c>
      <c r="D331" s="162">
        <f t="shared" si="236"/>
        <v>0.72916666666666685</v>
      </c>
      <c r="E331" s="162">
        <f t="shared" si="236"/>
        <v>0.92270240264985681</v>
      </c>
      <c r="F331" s="162">
        <f t="shared" si="236"/>
        <v>1.1073870272770978</v>
      </c>
      <c r="G331" s="162">
        <f t="shared" si="236"/>
        <v>1.0392789413170029</v>
      </c>
      <c r="H331" s="162">
        <f t="shared" si="236"/>
        <v>2.0810804043362316</v>
      </c>
      <c r="I331" s="162">
        <f t="shared" si="236"/>
        <v>1.1754951132371929</v>
      </c>
      <c r="J331" s="162">
        <f t="shared" si="236"/>
        <v>1.6926120621934686</v>
      </c>
      <c r="K331" s="162">
        <f t="shared" si="236"/>
        <v>1.3962157621819449</v>
      </c>
      <c r="L331" s="162">
        <f t="shared" si="236"/>
        <v>1.7428229651522089</v>
      </c>
      <c r="M331" s="162">
        <f t="shared" si="236"/>
        <v>1.7972967128358364</v>
      </c>
      <c r="N331" s="162"/>
      <c r="O331" s="162">
        <f t="shared" si="236"/>
        <v>0.76370614035087769</v>
      </c>
      <c r="P331" s="162">
        <f t="shared" si="236"/>
        <v>1.0791666666666671</v>
      </c>
      <c r="Q331" s="162">
        <f t="shared" si="236"/>
        <v>1.0166666666666668</v>
      </c>
      <c r="R331" s="162">
        <f t="shared" si="236"/>
        <v>1</v>
      </c>
      <c r="S331" s="199">
        <f t="shared" si="236"/>
        <v>0.72916666666666674</v>
      </c>
    </row>
    <row r="332" spans="1:19" x14ac:dyDescent="0.25">
      <c r="A332" s="1"/>
      <c r="B332" s="44" t="s">
        <v>15</v>
      </c>
      <c r="C332" s="162">
        <f t="shared" ref="C332:S332" si="237">C44/$R44</f>
        <v>0.84972945340689765</v>
      </c>
      <c r="D332" s="162">
        <f t="shared" si="237"/>
        <v>0.62500000000000011</v>
      </c>
      <c r="E332" s="162">
        <f t="shared" si="237"/>
        <v>0.9227024026498567</v>
      </c>
      <c r="F332" s="162">
        <f t="shared" si="237"/>
        <v>1.1390266566278717</v>
      </c>
      <c r="G332" s="162">
        <f t="shared" si="237"/>
        <v>1.0689726253546314</v>
      </c>
      <c r="H332" s="162">
        <f t="shared" si="237"/>
        <v>2.3783776049556935</v>
      </c>
      <c r="I332" s="162">
        <f t="shared" si="237"/>
        <v>1.2090806879011127</v>
      </c>
      <c r="J332" s="162">
        <f t="shared" si="237"/>
        <v>1.7409724068275674</v>
      </c>
      <c r="K332" s="162">
        <f t="shared" si="237"/>
        <v>1.5956751567793654</v>
      </c>
      <c r="L332" s="162">
        <f t="shared" si="237"/>
        <v>1.9917976744596668</v>
      </c>
      <c r="M332" s="162">
        <f t="shared" si="237"/>
        <v>2.0540533860980985</v>
      </c>
      <c r="N332" s="162"/>
      <c r="O332" s="162">
        <f t="shared" si="237"/>
        <v>0.71071428571428585</v>
      </c>
      <c r="P332" s="162">
        <f t="shared" si="237"/>
        <v>1.1562500000000002</v>
      </c>
      <c r="Q332" s="162">
        <f t="shared" si="237"/>
        <v>1.0166666666666671</v>
      </c>
      <c r="R332" s="162">
        <f t="shared" si="237"/>
        <v>1</v>
      </c>
      <c r="S332" s="199">
        <f t="shared" si="237"/>
        <v>0.625</v>
      </c>
    </row>
    <row r="333" spans="1:19" x14ac:dyDescent="0.25">
      <c r="A333" s="1"/>
      <c r="B333" s="45"/>
      <c r="C333" s="162"/>
      <c r="D333" s="162"/>
      <c r="E333" s="162"/>
      <c r="F333" s="162"/>
      <c r="G333" s="162"/>
      <c r="H333" s="162"/>
      <c r="I333" s="162"/>
      <c r="J333" s="162"/>
      <c r="K333" s="162"/>
      <c r="L333" s="162"/>
      <c r="M333" s="162"/>
      <c r="N333" s="162"/>
      <c r="O333" s="162"/>
      <c r="P333" s="162"/>
      <c r="Q333" s="162"/>
      <c r="R333" s="162"/>
      <c r="S333" s="199"/>
    </row>
    <row r="334" spans="1:19" x14ac:dyDescent="0.25">
      <c r="A334" s="1"/>
      <c r="B334" s="44"/>
      <c r="C334" s="162"/>
      <c r="D334" s="162"/>
      <c r="E334" s="162"/>
      <c r="F334" s="162"/>
      <c r="G334" s="162"/>
      <c r="H334" s="162"/>
      <c r="I334" s="162"/>
      <c r="J334" s="162"/>
      <c r="K334" s="162"/>
      <c r="L334" s="162"/>
      <c r="M334" s="162"/>
      <c r="N334" s="162"/>
      <c r="O334" s="162"/>
      <c r="P334" s="162"/>
      <c r="Q334" s="162"/>
      <c r="R334" s="162"/>
      <c r="S334" s="199"/>
    </row>
    <row r="335" spans="1:19" x14ac:dyDescent="0.25">
      <c r="A335" s="1"/>
      <c r="B335" s="44" t="s">
        <v>16</v>
      </c>
      <c r="C335" s="162">
        <f t="shared" ref="C335:S335" si="238">C47/$R47</f>
        <v>1.0385582208306527</v>
      </c>
      <c r="D335" s="162">
        <f t="shared" si="238"/>
        <v>1.1458333333333335</v>
      </c>
      <c r="E335" s="162">
        <f t="shared" si="238"/>
        <v>1.0683922556998338</v>
      </c>
      <c r="F335" s="162">
        <f t="shared" si="238"/>
        <v>1.0441077685755491</v>
      </c>
      <c r="G335" s="162">
        <f t="shared" si="238"/>
        <v>0.97989157324174547</v>
      </c>
      <c r="H335" s="162">
        <f t="shared" si="238"/>
        <v>0.87207178848375433</v>
      </c>
      <c r="I335" s="162">
        <f t="shared" si="238"/>
        <v>1.0075672399175937</v>
      </c>
      <c r="J335" s="162">
        <f t="shared" si="238"/>
        <v>0.99743210807829386</v>
      </c>
      <c r="K335" s="162">
        <f t="shared" si="238"/>
        <v>0.97513481803183433</v>
      </c>
      <c r="L335" s="162">
        <f t="shared" si="238"/>
        <v>0.8763909767622533</v>
      </c>
      <c r="M335" s="162">
        <f t="shared" si="238"/>
        <v>0.75315290823596959</v>
      </c>
      <c r="N335" s="162"/>
      <c r="O335" s="162">
        <f t="shared" si="238"/>
        <v>0.91208333333333347</v>
      </c>
      <c r="P335" s="162">
        <f t="shared" si="238"/>
        <v>1.0598958333333335</v>
      </c>
      <c r="Q335" s="162">
        <f t="shared" si="238"/>
        <v>0.93194444444444469</v>
      </c>
      <c r="R335" s="162">
        <f t="shared" si="238"/>
        <v>1</v>
      </c>
      <c r="S335" s="199">
        <f t="shared" si="238"/>
        <v>1.1458333333333333</v>
      </c>
    </row>
    <row r="336" spans="1:19" x14ac:dyDescent="0.25">
      <c r="A336" s="1"/>
      <c r="B336" s="44" t="s">
        <v>17</v>
      </c>
      <c r="C336" s="162">
        <f t="shared" ref="C336:S336" si="239">C48/$R48</f>
        <v>1.0458208657315669</v>
      </c>
      <c r="D336" s="162">
        <f t="shared" si="239"/>
        <v>1.2500000000000002</v>
      </c>
      <c r="E336" s="162">
        <f t="shared" si="239"/>
        <v>1.107242883179828</v>
      </c>
      <c r="F336" s="162">
        <f t="shared" si="239"/>
        <v>0.94918888052322659</v>
      </c>
      <c r="G336" s="162">
        <f t="shared" si="239"/>
        <v>0.89081052112885983</v>
      </c>
      <c r="H336" s="162">
        <f t="shared" si="239"/>
        <v>0.71351328148670812</v>
      </c>
      <c r="I336" s="162">
        <f t="shared" si="239"/>
        <v>1.0075672399175939</v>
      </c>
      <c r="J336" s="162">
        <f t="shared" si="239"/>
        <v>0.96720689268198223</v>
      </c>
      <c r="K336" s="162">
        <f t="shared" si="239"/>
        <v>0.95740509406761931</v>
      </c>
      <c r="L336" s="162">
        <f t="shared" si="239"/>
        <v>0.79671906978386675</v>
      </c>
      <c r="M336" s="162">
        <f t="shared" si="239"/>
        <v>0.61621601582942975</v>
      </c>
      <c r="N336" s="162"/>
      <c r="O336" s="162">
        <f t="shared" si="239"/>
        <v>0.82916666666666694</v>
      </c>
      <c r="P336" s="162">
        <f t="shared" si="239"/>
        <v>1.0277777777777783</v>
      </c>
      <c r="Q336" s="162">
        <f t="shared" si="239"/>
        <v>0.87142857142857177</v>
      </c>
      <c r="R336" s="162">
        <f t="shared" si="239"/>
        <v>1</v>
      </c>
      <c r="S336" s="199">
        <f t="shared" si="239"/>
        <v>1.2500000000000002</v>
      </c>
    </row>
    <row r="337" spans="1:19" x14ac:dyDescent="0.25">
      <c r="A337" s="1"/>
      <c r="B337" s="44" t="s">
        <v>18</v>
      </c>
      <c r="C337" s="162">
        <f t="shared" ref="C337:S338" si="240">C49/$R49</f>
        <v>1.0520459899323495</v>
      </c>
      <c r="D337" s="162">
        <f t="shared" si="240"/>
        <v>1.3541666666666667</v>
      </c>
      <c r="E337" s="162">
        <f t="shared" si="240"/>
        <v>1.1423934508998226</v>
      </c>
      <c r="F337" s="162">
        <f t="shared" si="240"/>
        <v>0.88138967477156749</v>
      </c>
      <c r="G337" s="162">
        <f t="shared" si="240"/>
        <v>0.82718119819108404</v>
      </c>
      <c r="H337" s="162">
        <f t="shared" si="240"/>
        <v>0.61837817728848032</v>
      </c>
      <c r="I337" s="162">
        <f t="shared" si="240"/>
        <v>0.93559815135205138</v>
      </c>
      <c r="J337" s="162">
        <f t="shared" si="240"/>
        <v>0.9430267203649324</v>
      </c>
      <c r="K337" s="162">
        <f t="shared" si="240"/>
        <v>0.8643240432554895</v>
      </c>
      <c r="L337" s="162">
        <f t="shared" si="240"/>
        <v>0.64733424419939156</v>
      </c>
      <c r="M337" s="162">
        <f t="shared" si="240"/>
        <v>0.53405388038550572</v>
      </c>
      <c r="N337" s="162"/>
      <c r="O337" s="162">
        <f t="shared" si="240"/>
        <v>0.76994047619047634</v>
      </c>
      <c r="P337" s="162">
        <f t="shared" si="240"/>
        <v>1.0020833333333337</v>
      </c>
      <c r="Q337" s="162">
        <f t="shared" si="240"/>
        <v>0.8811111111111114</v>
      </c>
      <c r="R337" s="162">
        <f t="shared" si="240"/>
        <v>1</v>
      </c>
      <c r="S337" s="199">
        <f t="shared" si="240"/>
        <v>1.3541666666666667</v>
      </c>
    </row>
    <row r="338" spans="1:19" ht="15.75" thickBot="1" x14ac:dyDescent="0.3">
      <c r="A338" s="1"/>
      <c r="B338" s="42" t="s">
        <v>19</v>
      </c>
      <c r="C338" s="181">
        <f t="shared" si="240"/>
        <v>1.0574410975730284</v>
      </c>
      <c r="D338" s="181">
        <f t="shared" si="240"/>
        <v>1.4583333333333337</v>
      </c>
      <c r="E338" s="181">
        <f t="shared" si="240"/>
        <v>1.1743485124634538</v>
      </c>
      <c r="F338" s="181">
        <f t="shared" si="240"/>
        <v>0.83054027045782319</v>
      </c>
      <c r="G338" s="181">
        <f t="shared" si="240"/>
        <v>0.77945920598775209</v>
      </c>
      <c r="H338" s="181">
        <f t="shared" si="240"/>
        <v>0.55495477448966191</v>
      </c>
      <c r="I338" s="181">
        <f t="shared" si="240"/>
        <v>0.88162133492789452</v>
      </c>
      <c r="J338" s="181">
        <f t="shared" si="240"/>
        <v>0.92324294301461918</v>
      </c>
      <c r="K338" s="181">
        <f t="shared" si="240"/>
        <v>0.79783757838968272</v>
      </c>
      <c r="L338" s="181">
        <f t="shared" si="240"/>
        <v>0.55770334884870676</v>
      </c>
      <c r="M338" s="181">
        <f t="shared" si="240"/>
        <v>0.47927912342288981</v>
      </c>
      <c r="N338" s="181"/>
      <c r="O338" s="181">
        <f t="shared" si="240"/>
        <v>0.72552083333333339</v>
      </c>
      <c r="P338" s="181">
        <f t="shared" si="240"/>
        <v>0.98106060606060641</v>
      </c>
      <c r="Q338" s="181">
        <f t="shared" si="240"/>
        <v>0.8895833333333335</v>
      </c>
      <c r="R338" s="181">
        <f t="shared" si="240"/>
        <v>1</v>
      </c>
      <c r="S338" s="200">
        <f t="shared" si="240"/>
        <v>1.4583333333333333</v>
      </c>
    </row>
    <row r="340" spans="1:19" ht="15.75" thickBot="1" x14ac:dyDescent="0.3"/>
    <row r="341" spans="1:19" x14ac:dyDescent="0.25">
      <c r="B341" s="51"/>
      <c r="C341" s="115" t="s">
        <v>58</v>
      </c>
      <c r="D341" s="115"/>
      <c r="E341" s="115"/>
      <c r="F341" s="115"/>
      <c r="G341" s="115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4"/>
    </row>
    <row r="342" spans="1:19" x14ac:dyDescent="0.25">
      <c r="B342" s="44" t="s">
        <v>12</v>
      </c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3"/>
      <c r="O342" s="112"/>
      <c r="P342" s="112"/>
      <c r="Q342" s="112"/>
      <c r="R342" s="112"/>
      <c r="S342" s="111"/>
    </row>
    <row r="343" spans="1:19" ht="18" x14ac:dyDescent="0.35">
      <c r="B343" s="45"/>
      <c r="C343" s="125" t="s">
        <v>24</v>
      </c>
      <c r="D343" s="125" t="s">
        <v>23</v>
      </c>
      <c r="E343" s="125" t="s">
        <v>26</v>
      </c>
      <c r="F343" s="126" t="s">
        <v>2</v>
      </c>
      <c r="G343" s="125" t="s">
        <v>22</v>
      </c>
      <c r="H343" s="126" t="s">
        <v>3</v>
      </c>
      <c r="I343" s="126" t="s">
        <v>4</v>
      </c>
      <c r="J343" s="126" t="s">
        <v>5</v>
      </c>
      <c r="K343" s="126" t="s">
        <v>35</v>
      </c>
      <c r="L343" s="126" t="s">
        <v>34</v>
      </c>
      <c r="M343" s="125" t="s">
        <v>25</v>
      </c>
      <c r="N343" s="127"/>
      <c r="O343" s="128" t="s">
        <v>6</v>
      </c>
      <c r="P343" s="128" t="s">
        <v>7</v>
      </c>
      <c r="Q343" s="128" t="s">
        <v>8</v>
      </c>
      <c r="R343" s="128" t="s">
        <v>9</v>
      </c>
      <c r="S343" s="129" t="s">
        <v>10</v>
      </c>
    </row>
    <row r="344" spans="1:19" x14ac:dyDescent="0.25">
      <c r="B344" s="36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184"/>
    </row>
    <row r="345" spans="1:19" x14ac:dyDescent="0.25">
      <c r="B345" s="44" t="s">
        <v>13</v>
      </c>
      <c r="C345" s="162">
        <f t="shared" ref="C345:L345" si="241">$M42*C27/100</f>
        <v>98.594562532708721</v>
      </c>
      <c r="D345" s="162">
        <f t="shared" si="241"/>
        <v>2.0260376596644316</v>
      </c>
      <c r="E345" s="162">
        <f t="shared" si="241"/>
        <v>31.55026001046679</v>
      </c>
      <c r="F345" s="162">
        <f t="shared" si="241"/>
        <v>7.8875650026166975</v>
      </c>
      <c r="G345" s="162">
        <f t="shared" si="241"/>
        <v>7.8875650026166975</v>
      </c>
      <c r="H345" s="162">
        <f t="shared" si="241"/>
        <v>0.1971891250654175</v>
      </c>
      <c r="I345" s="162">
        <f t="shared" si="241"/>
        <v>7.8875650026166975</v>
      </c>
      <c r="J345" s="162">
        <f t="shared" si="241"/>
        <v>11.831347503925048</v>
      </c>
      <c r="K345" s="162">
        <f t="shared" si="241"/>
        <v>5.9156737519625242</v>
      </c>
      <c r="L345" s="162">
        <f t="shared" si="241"/>
        <v>1.9718912506541744</v>
      </c>
      <c r="M345" s="162">
        <f>$M42*M27/100</f>
        <v>0.1971891250654175</v>
      </c>
      <c r="N345" s="162"/>
      <c r="O345" s="162">
        <f t="shared" ref="O345:S347" si="242">$M42*O27/1000000</f>
        <v>6.9016193772896111E-4</v>
      </c>
      <c r="P345" s="162">
        <f t="shared" si="242"/>
        <v>1.1831347503925048E-2</v>
      </c>
      <c r="Q345" s="162">
        <f t="shared" si="242"/>
        <v>7.8875650026166991E-2</v>
      </c>
      <c r="R345" s="162">
        <f t="shared" si="242"/>
        <v>1.5775130005233399E-2</v>
      </c>
      <c r="S345" s="162">
        <f t="shared" si="242"/>
        <v>1.6372021492237827E-2</v>
      </c>
    </row>
    <row r="346" spans="1:19" x14ac:dyDescent="0.25">
      <c r="B346" s="44" t="s">
        <v>14</v>
      </c>
      <c r="C346" s="162">
        <f t="shared" ref="C346:M346" si="243">$M43*C28/100</f>
        <v>110.91888284929732</v>
      </c>
      <c r="D346" s="162">
        <f t="shared" si="243"/>
        <v>2.5325470745805392</v>
      </c>
      <c r="E346" s="162">
        <f t="shared" si="243"/>
        <v>34.508096886448044</v>
      </c>
      <c r="F346" s="162">
        <f t="shared" si="243"/>
        <v>7.3945921899531539</v>
      </c>
      <c r="G346" s="162">
        <f t="shared" si="243"/>
        <v>7.3945921899531539</v>
      </c>
      <c r="H346" s="162">
        <f t="shared" si="243"/>
        <v>0.19718912506541744</v>
      </c>
      <c r="I346" s="162">
        <f t="shared" si="243"/>
        <v>7.3945921899531539</v>
      </c>
      <c r="J346" s="162">
        <f t="shared" si="243"/>
        <v>7.3945921899531539</v>
      </c>
      <c r="K346" s="162">
        <f t="shared" si="243"/>
        <v>4.9297281266354362</v>
      </c>
      <c r="L346" s="162">
        <f t="shared" si="243"/>
        <v>1.9718912506541741</v>
      </c>
      <c r="M346" s="162">
        <f t="shared" si="243"/>
        <v>0.19718912506541744</v>
      </c>
      <c r="N346" s="162"/>
      <c r="O346" s="162">
        <f t="shared" si="242"/>
        <v>9.366483440607327E-4</v>
      </c>
      <c r="P346" s="162">
        <f t="shared" si="242"/>
        <v>1.2324320316588592E-2</v>
      </c>
      <c r="Q346" s="162">
        <f t="shared" si="242"/>
        <v>8.6270242216120119E-2</v>
      </c>
      <c r="R346" s="162">
        <f t="shared" si="242"/>
        <v>1.7254048443224028E-2</v>
      </c>
      <c r="S346" s="162">
        <f t="shared" si="242"/>
        <v>2.0465026865297286E-2</v>
      </c>
    </row>
    <row r="347" spans="1:19" x14ac:dyDescent="0.25">
      <c r="B347" s="44" t="s">
        <v>15</v>
      </c>
      <c r="C347" s="162">
        <f t="shared" ref="C347:M347" si="244">$M44*C29/100</f>
        <v>131.4594167102783</v>
      </c>
      <c r="D347" s="162">
        <f t="shared" si="244"/>
        <v>3.3767294327740522</v>
      </c>
      <c r="E347" s="162">
        <f t="shared" si="244"/>
        <v>39.437825013083483</v>
      </c>
      <c r="F347" s="162">
        <f t="shared" si="244"/>
        <v>8.216213544392394</v>
      </c>
      <c r="G347" s="162">
        <f t="shared" si="244"/>
        <v>8.216213544392394</v>
      </c>
      <c r="H347" s="162">
        <f t="shared" si="244"/>
        <v>0.19718912506541744</v>
      </c>
      <c r="I347" s="162">
        <f t="shared" si="244"/>
        <v>8.216213544392394</v>
      </c>
      <c r="J347" s="162">
        <f t="shared" si="244"/>
        <v>8.216213544392394</v>
      </c>
      <c r="K347" s="162">
        <f t="shared" si="244"/>
        <v>4.9297281266354354</v>
      </c>
      <c r="L347" s="162">
        <f t="shared" si="244"/>
        <v>1.9718912506541744</v>
      </c>
      <c r="M347" s="162">
        <f t="shared" si="244"/>
        <v>0.19718912506541744</v>
      </c>
      <c r="N347" s="162"/>
      <c r="O347" s="162">
        <f t="shared" si="242"/>
        <v>1.1502698962149352E-3</v>
      </c>
      <c r="P347" s="162">
        <f t="shared" si="242"/>
        <v>1.314594167102783E-2</v>
      </c>
      <c r="Q347" s="162">
        <f t="shared" si="242"/>
        <v>9.8594562532708721E-2</v>
      </c>
      <c r="R347" s="162">
        <f t="shared" si="242"/>
        <v>1.9718912506541744E-2</v>
      </c>
      <c r="S347" s="162">
        <f t="shared" si="242"/>
        <v>2.7286702487063053E-2</v>
      </c>
    </row>
    <row r="348" spans="1:19" x14ac:dyDescent="0.25">
      <c r="B348" s="45"/>
      <c r="C348" s="162"/>
      <c r="D348" s="162"/>
      <c r="E348" s="162"/>
      <c r="F348" s="162"/>
      <c r="G348" s="162"/>
      <c r="H348" s="162"/>
      <c r="I348" s="162"/>
      <c r="J348" s="162"/>
      <c r="K348" s="162"/>
      <c r="L348" s="162"/>
      <c r="M348" s="162"/>
      <c r="N348" s="162"/>
      <c r="O348" s="162"/>
      <c r="P348" s="162"/>
      <c r="Q348" s="162"/>
      <c r="R348" s="162"/>
      <c r="S348" s="162"/>
    </row>
    <row r="349" spans="1:19" x14ac:dyDescent="0.25">
      <c r="B349" s="44"/>
      <c r="C349" s="162"/>
      <c r="D349" s="162"/>
      <c r="E349" s="162"/>
      <c r="F349" s="162"/>
      <c r="G349" s="162"/>
      <c r="H349" s="162"/>
      <c r="I349" s="162"/>
      <c r="J349" s="162"/>
      <c r="K349" s="162"/>
      <c r="L349" s="162"/>
      <c r="M349" s="162"/>
      <c r="N349" s="162"/>
      <c r="O349" s="162"/>
      <c r="P349" s="162"/>
      <c r="Q349" s="162"/>
      <c r="R349" s="162"/>
      <c r="S349" s="162"/>
    </row>
    <row r="350" spans="1:19" x14ac:dyDescent="0.25">
      <c r="B350" s="44" t="s">
        <v>16</v>
      </c>
      <c r="C350" s="162">
        <f t="shared" ref="C350:M350" si="245">$M47*C32/100</f>
        <v>39.43782501308349</v>
      </c>
      <c r="D350" s="162">
        <f t="shared" si="245"/>
        <v>0.67534588655481054</v>
      </c>
      <c r="E350" s="162">
        <f t="shared" si="245"/>
        <v>12.488644587476442</v>
      </c>
      <c r="F350" s="162">
        <f t="shared" si="245"/>
        <v>3.2864854177569582</v>
      </c>
      <c r="G350" s="162">
        <f t="shared" si="245"/>
        <v>3.2864854177569582</v>
      </c>
      <c r="H350" s="162">
        <f t="shared" si="245"/>
        <v>0.1971891250654175</v>
      </c>
      <c r="I350" s="162">
        <f t="shared" si="245"/>
        <v>3.6151339595326539</v>
      </c>
      <c r="J350" s="162">
        <f t="shared" si="245"/>
        <v>5.2583766684111337</v>
      </c>
      <c r="K350" s="162">
        <f t="shared" si="245"/>
        <v>2.9578368759812621</v>
      </c>
      <c r="L350" s="162">
        <f t="shared" si="245"/>
        <v>1.6432427088784791</v>
      </c>
      <c r="M350" s="162">
        <f t="shared" si="245"/>
        <v>0.1971891250654175</v>
      </c>
      <c r="N350" s="162"/>
      <c r="O350" s="162">
        <f t="shared" ref="O350:S353" si="246">$M47*O32/1000000</f>
        <v>3.2864854177569583E-4</v>
      </c>
      <c r="P350" s="162">
        <f t="shared" si="246"/>
        <v>5.2583766684111332E-3</v>
      </c>
      <c r="Q350" s="162">
        <f t="shared" si="246"/>
        <v>3.9437825013083495E-2</v>
      </c>
      <c r="R350" s="162">
        <f t="shared" si="246"/>
        <v>7.2302679190653068E-3</v>
      </c>
      <c r="S350" s="162">
        <f t="shared" si="246"/>
        <v>5.4573404974126117E-3</v>
      </c>
    </row>
    <row r="351" spans="1:19" x14ac:dyDescent="0.25">
      <c r="B351" s="44" t="s">
        <v>17</v>
      </c>
      <c r="C351" s="162">
        <f t="shared" ref="C351:M351" si="247">$M48*C33/100</f>
        <v>32.043232823130332</v>
      </c>
      <c r="D351" s="162">
        <f t="shared" si="247"/>
        <v>0.5065094149161079</v>
      </c>
      <c r="E351" s="162">
        <f t="shared" si="247"/>
        <v>9.8594562532708725</v>
      </c>
      <c r="F351" s="162">
        <f t="shared" si="247"/>
        <v>2.9578368759812621</v>
      </c>
      <c r="G351" s="162">
        <f t="shared" si="247"/>
        <v>2.9578368759812621</v>
      </c>
      <c r="H351" s="162">
        <f t="shared" si="247"/>
        <v>0.19718912506541744</v>
      </c>
      <c r="I351" s="162">
        <f t="shared" si="247"/>
        <v>2.9578368759812621</v>
      </c>
      <c r="J351" s="162">
        <f t="shared" si="247"/>
        <v>4.4367553139718918</v>
      </c>
      <c r="K351" s="162">
        <f t="shared" si="247"/>
        <v>2.4648640633177181</v>
      </c>
      <c r="L351" s="162">
        <f t="shared" si="247"/>
        <v>1.4789184379906311</v>
      </c>
      <c r="M351" s="162">
        <f t="shared" si="247"/>
        <v>0.19718912506541744</v>
      </c>
      <c r="N351" s="162"/>
      <c r="O351" s="162">
        <f t="shared" si="246"/>
        <v>2.9578368759812621E-4</v>
      </c>
      <c r="P351" s="162">
        <f t="shared" si="246"/>
        <v>4.4367553139718933E-3</v>
      </c>
      <c r="Q351" s="162">
        <f t="shared" si="246"/>
        <v>3.4508096886448063E-2</v>
      </c>
      <c r="R351" s="162">
        <f t="shared" si="246"/>
        <v>5.9156737519625241E-3</v>
      </c>
      <c r="S351" s="162">
        <f t="shared" si="246"/>
        <v>4.0930053730594586E-3</v>
      </c>
    </row>
    <row r="352" spans="1:19" x14ac:dyDescent="0.25">
      <c r="B352" s="44" t="s">
        <v>18</v>
      </c>
      <c r="C352" s="162">
        <f t="shared" ref="C352:M352" si="248">$M49*C34/100</f>
        <v>27.606477509158438</v>
      </c>
      <c r="D352" s="162">
        <f t="shared" si="248"/>
        <v>0.40520753193288628</v>
      </c>
      <c r="E352" s="162">
        <f t="shared" si="248"/>
        <v>8.2819432527475332</v>
      </c>
      <c r="F352" s="162">
        <f t="shared" si="248"/>
        <v>2.7606477509158442</v>
      </c>
      <c r="G352" s="162">
        <f t="shared" si="248"/>
        <v>2.7606477509158442</v>
      </c>
      <c r="H352" s="162">
        <f t="shared" si="248"/>
        <v>0.1971891250654175</v>
      </c>
      <c r="I352" s="162">
        <f t="shared" si="248"/>
        <v>2.7606477509158442</v>
      </c>
      <c r="J352" s="162">
        <f t="shared" si="248"/>
        <v>3.9437825013083496</v>
      </c>
      <c r="K352" s="162">
        <f t="shared" si="248"/>
        <v>2.3662695007850094</v>
      </c>
      <c r="L352" s="162">
        <f t="shared" si="248"/>
        <v>1.57751300052334</v>
      </c>
      <c r="M352" s="162">
        <f t="shared" si="248"/>
        <v>0.1971891250654175</v>
      </c>
      <c r="N352" s="162"/>
      <c r="O352" s="162">
        <f t="shared" si="246"/>
        <v>2.7606477509158441E-4</v>
      </c>
      <c r="P352" s="162">
        <f t="shared" si="246"/>
        <v>3.9437825013083488E-3</v>
      </c>
      <c r="Q352" s="162">
        <f t="shared" si="246"/>
        <v>2.9578368759812616E-2</v>
      </c>
      <c r="R352" s="162">
        <f t="shared" si="246"/>
        <v>5.1269172517008537E-3</v>
      </c>
      <c r="S352" s="162">
        <f t="shared" si="246"/>
        <v>3.274404298447566E-3</v>
      </c>
    </row>
    <row r="353" spans="2:19" ht="15.75" thickBot="1" x14ac:dyDescent="0.3">
      <c r="B353" s="42" t="s">
        <v>19</v>
      </c>
      <c r="C353" s="162">
        <f t="shared" ref="C353:M353" si="249">$M50*C35/100</f>
        <v>24.648640633177184</v>
      </c>
      <c r="D353" s="162">
        <f t="shared" si="249"/>
        <v>0.33767294327740527</v>
      </c>
      <c r="E353" s="162">
        <f t="shared" si="249"/>
        <v>7.2302679190653079</v>
      </c>
      <c r="F353" s="162">
        <f t="shared" si="249"/>
        <v>2.6291883342055669</v>
      </c>
      <c r="G353" s="162">
        <f t="shared" si="249"/>
        <v>2.6291883342055669</v>
      </c>
      <c r="H353" s="162">
        <f t="shared" si="249"/>
        <v>0.1971891250654175</v>
      </c>
      <c r="I353" s="162">
        <f t="shared" si="249"/>
        <v>2.6291883342055669</v>
      </c>
      <c r="J353" s="162">
        <f t="shared" si="249"/>
        <v>3.6151339595326539</v>
      </c>
      <c r="K353" s="162">
        <f t="shared" si="249"/>
        <v>2.3005397924298707</v>
      </c>
      <c r="L353" s="162">
        <f t="shared" si="249"/>
        <v>1.6432427088784789</v>
      </c>
      <c r="M353" s="162">
        <f t="shared" si="249"/>
        <v>0.1971891250654175</v>
      </c>
      <c r="N353" s="162"/>
      <c r="O353" s="162">
        <f t="shared" si="246"/>
        <v>2.6291883342055664E-4</v>
      </c>
      <c r="P353" s="162">
        <f t="shared" si="246"/>
        <v>3.6151339595326534E-3</v>
      </c>
      <c r="Q353" s="162">
        <f t="shared" si="246"/>
        <v>2.6291883342055667E-2</v>
      </c>
      <c r="R353" s="162">
        <f t="shared" si="246"/>
        <v>4.6010795848597415E-3</v>
      </c>
      <c r="S353" s="162">
        <f t="shared" si="246"/>
        <v>2.7286702487063059E-3</v>
      </c>
    </row>
    <row r="354" spans="2:19" x14ac:dyDescent="0.25">
      <c r="B354" s="130" t="s">
        <v>55</v>
      </c>
      <c r="C354" s="131"/>
      <c r="D354" s="131"/>
      <c r="E354" s="131"/>
      <c r="F354" s="131"/>
      <c r="G354" s="131"/>
      <c r="H354" s="131"/>
      <c r="I354" s="131"/>
      <c r="J354" s="131"/>
      <c r="K354" s="131"/>
      <c r="L354" s="131"/>
      <c r="M354" s="131"/>
      <c r="N354" s="131"/>
      <c r="O354" s="131"/>
      <c r="P354" s="131"/>
      <c r="Q354" s="131"/>
      <c r="R354" s="131"/>
      <c r="S354" s="132"/>
    </row>
    <row r="355" spans="2:19" x14ac:dyDescent="0.25">
      <c r="B355" s="44" t="s">
        <v>13</v>
      </c>
      <c r="C355" s="192">
        <f>C345-C$7</f>
        <v>44.211877514667272</v>
      </c>
      <c r="D355" s="192">
        <f t="shared" ref="D355:M355" si="250">D345-D$7</f>
        <v>0.99857853432357224</v>
      </c>
      <c r="E355" s="192">
        <f t="shared" si="250"/>
        <v>13.834373879589545</v>
      </c>
      <c r="F355" s="192">
        <f t="shared" si="250"/>
        <v>3.3314583761052106</v>
      </c>
      <c r="G355" s="192">
        <f t="shared" si="250"/>
        <v>3.6116745011981717</v>
      </c>
      <c r="H355" s="192">
        <f t="shared" si="250"/>
        <v>-3.1135125010329057E-2</v>
      </c>
      <c r="I355" s="192">
        <f t="shared" si="250"/>
        <v>3.0512422510122477</v>
      </c>
      <c r="J355" s="192">
        <f t="shared" si="250"/>
        <v>4.8674578766147789</v>
      </c>
      <c r="K355" s="192">
        <f t="shared" si="250"/>
        <v>2.0860533756920483</v>
      </c>
      <c r="L355" s="192">
        <f t="shared" si="250"/>
        <v>5.9765483172894429E-2</v>
      </c>
      <c r="M355" s="192">
        <f t="shared" si="250"/>
        <v>0</v>
      </c>
      <c r="N355" s="192"/>
      <c r="O355" s="192">
        <f t="shared" ref="O355:S355" si="251">O345-O$7</f>
        <v>2.9216193772896109E-4</v>
      </c>
      <c r="P355" s="192">
        <f t="shared" si="251"/>
        <v>4.4313475039250479E-3</v>
      </c>
      <c r="Q355" s="192">
        <f t="shared" si="251"/>
        <v>3.0075650026166988E-2</v>
      </c>
      <c r="R355" s="192">
        <f t="shared" si="251"/>
        <v>6.1751300052333997E-3</v>
      </c>
      <c r="S355" s="192">
        <f t="shared" si="251"/>
        <v>8.0693214894834078E-3</v>
      </c>
    </row>
    <row r="356" spans="2:19" x14ac:dyDescent="0.25">
      <c r="B356" s="44" t="s">
        <v>14</v>
      </c>
      <c r="C356" s="192">
        <f t="shared" ref="C356:M356" si="252">C346-C$7</f>
        <v>56.536197831255869</v>
      </c>
      <c r="D356" s="192">
        <f t="shared" si="252"/>
        <v>1.5050879492396798</v>
      </c>
      <c r="E356" s="192">
        <f t="shared" si="252"/>
        <v>16.7922107555708</v>
      </c>
      <c r="F356" s="192">
        <f t="shared" si="252"/>
        <v>2.838485563441667</v>
      </c>
      <c r="G356" s="192">
        <f t="shared" si="252"/>
        <v>3.1187016885346281</v>
      </c>
      <c r="H356" s="192">
        <f t="shared" si="252"/>
        <v>-3.1135125010329112E-2</v>
      </c>
      <c r="I356" s="192">
        <f t="shared" si="252"/>
        <v>2.5582694383487041</v>
      </c>
      <c r="J356" s="192">
        <f t="shared" si="252"/>
        <v>0.43070256264288442</v>
      </c>
      <c r="K356" s="192">
        <f t="shared" si="252"/>
        <v>1.1001077503649603</v>
      </c>
      <c r="L356" s="192">
        <f t="shared" si="252"/>
        <v>5.9765483172894207E-2</v>
      </c>
      <c r="M356" s="192">
        <f t="shared" si="252"/>
        <v>0</v>
      </c>
      <c r="N356" s="192"/>
      <c r="O356" s="192">
        <f t="shared" ref="O356:S356" si="253">O346-O$7</f>
        <v>5.3864834406073267E-4</v>
      </c>
      <c r="P356" s="192">
        <f t="shared" si="253"/>
        <v>4.9243203165885915E-3</v>
      </c>
      <c r="Q356" s="192">
        <f t="shared" si="253"/>
        <v>3.7470242216120116E-2</v>
      </c>
      <c r="R356" s="192">
        <f t="shared" si="253"/>
        <v>7.6540484432240288E-3</v>
      </c>
      <c r="S356" s="192">
        <f t="shared" si="253"/>
        <v>1.2162326862542866E-2</v>
      </c>
    </row>
    <row r="357" spans="2:19" x14ac:dyDescent="0.25">
      <c r="B357" s="44" t="s">
        <v>15</v>
      </c>
      <c r="C357" s="192">
        <f t="shared" ref="C357:M357" si="254">C347-C$7</f>
        <v>77.076731692236848</v>
      </c>
      <c r="D357" s="192">
        <f t="shared" si="254"/>
        <v>2.3492703074331929</v>
      </c>
      <c r="E357" s="192">
        <f t="shared" si="254"/>
        <v>21.721938882206238</v>
      </c>
      <c r="F357" s="192">
        <f t="shared" si="254"/>
        <v>3.6601069178809071</v>
      </c>
      <c r="G357" s="192">
        <f t="shared" si="254"/>
        <v>3.9403230429738683</v>
      </c>
      <c r="H357" s="192">
        <f t="shared" si="254"/>
        <v>-3.1135125010329112E-2</v>
      </c>
      <c r="I357" s="192">
        <f t="shared" si="254"/>
        <v>3.3798907927879442</v>
      </c>
      <c r="J357" s="192">
        <f t="shared" si="254"/>
        <v>1.2523239170821245</v>
      </c>
      <c r="K357" s="192">
        <f t="shared" si="254"/>
        <v>1.1001077503649594</v>
      </c>
      <c r="L357" s="192">
        <f t="shared" si="254"/>
        <v>5.9765483172894429E-2</v>
      </c>
      <c r="M357" s="192">
        <f t="shared" si="254"/>
        <v>0</v>
      </c>
      <c r="N357" s="192"/>
      <c r="O357" s="192">
        <f t="shared" ref="O357:S357" si="255">O347-O$7</f>
        <v>7.5226989621493513E-4</v>
      </c>
      <c r="P357" s="192">
        <f t="shared" si="255"/>
        <v>5.7459416710278297E-3</v>
      </c>
      <c r="Q357" s="192">
        <f t="shared" si="255"/>
        <v>4.9794562532708718E-2</v>
      </c>
      <c r="R357" s="192">
        <f t="shared" si="255"/>
        <v>1.0118912506541745E-2</v>
      </c>
      <c r="S357" s="192">
        <f t="shared" si="255"/>
        <v>1.8984002484308635E-2</v>
      </c>
    </row>
    <row r="358" spans="2:19" x14ac:dyDescent="0.25">
      <c r="B358" s="45"/>
      <c r="C358" s="192"/>
      <c r="D358" s="192"/>
      <c r="E358" s="192"/>
      <c r="F358" s="192"/>
      <c r="G358" s="192"/>
      <c r="H358" s="192"/>
      <c r="I358" s="192"/>
      <c r="J358" s="192"/>
      <c r="K358" s="192"/>
      <c r="L358" s="192"/>
      <c r="M358" s="192"/>
      <c r="N358" s="192"/>
      <c r="O358" s="192"/>
      <c r="P358" s="192"/>
      <c r="Q358" s="192"/>
      <c r="R358" s="192"/>
      <c r="S358" s="192"/>
    </row>
    <row r="359" spans="2:19" x14ac:dyDescent="0.25">
      <c r="B359" s="44"/>
      <c r="C359" s="192"/>
      <c r="D359" s="192"/>
      <c r="E359" s="192"/>
      <c r="F359" s="192"/>
      <c r="G359" s="192"/>
      <c r="H359" s="192"/>
      <c r="I359" s="192"/>
      <c r="J359" s="192"/>
      <c r="K359" s="192"/>
      <c r="L359" s="192"/>
      <c r="M359" s="192"/>
      <c r="N359" s="192"/>
      <c r="O359" s="192"/>
      <c r="P359" s="192"/>
      <c r="Q359" s="192"/>
      <c r="R359" s="192"/>
      <c r="S359" s="192"/>
    </row>
    <row r="360" spans="2:19" x14ac:dyDescent="0.25">
      <c r="B360" s="44" t="s">
        <v>16</v>
      </c>
      <c r="C360" s="192">
        <f t="shared" ref="C360:M360" si="256">C350-C$7</f>
        <v>-14.94486000495796</v>
      </c>
      <c r="D360" s="192">
        <f t="shared" si="256"/>
        <v>-0.35211323878604883</v>
      </c>
      <c r="E360" s="192">
        <f t="shared" si="256"/>
        <v>-5.2272415434008028</v>
      </c>
      <c r="F360" s="192">
        <f t="shared" si="256"/>
        <v>-1.2696212087545287</v>
      </c>
      <c r="G360" s="192">
        <f t="shared" si="256"/>
        <v>-0.98940508366156754</v>
      </c>
      <c r="H360" s="192">
        <f t="shared" si="256"/>
        <v>-3.1135125010329057E-2</v>
      </c>
      <c r="I360" s="192">
        <f t="shared" si="256"/>
        <v>-1.2211887920717959</v>
      </c>
      <c r="J360" s="192">
        <f t="shared" si="256"/>
        <v>-1.7055129588991358</v>
      </c>
      <c r="K360" s="192">
        <f t="shared" si="256"/>
        <v>-0.87178350028921381</v>
      </c>
      <c r="L360" s="192">
        <f t="shared" si="256"/>
        <v>-0.26888305860280082</v>
      </c>
      <c r="M360" s="192">
        <f t="shared" si="256"/>
        <v>0</v>
      </c>
      <c r="N360" s="192"/>
      <c r="O360" s="192">
        <f t="shared" ref="O360:S360" si="257">O350-O$7</f>
        <v>-6.9351458224304198E-5</v>
      </c>
      <c r="P360" s="192">
        <f t="shared" si="257"/>
        <v>-2.1416233315888671E-3</v>
      </c>
      <c r="Q360" s="192">
        <f t="shared" si="257"/>
        <v>-9.3621749869165077E-3</v>
      </c>
      <c r="R360" s="192">
        <f t="shared" si="257"/>
        <v>-2.3697320809346924E-3</v>
      </c>
      <c r="S360" s="192">
        <f t="shared" si="257"/>
        <v>-2.8453595053418079E-3</v>
      </c>
    </row>
    <row r="361" spans="2:19" x14ac:dyDescent="0.25">
      <c r="B361" s="44" t="s">
        <v>17</v>
      </c>
      <c r="C361" s="192">
        <f t="shared" ref="C361:M361" si="258">C351-C$7</f>
        <v>-22.339452194911118</v>
      </c>
      <c r="D361" s="192">
        <f t="shared" si="258"/>
        <v>-0.52094971042475147</v>
      </c>
      <c r="E361" s="192">
        <f t="shared" si="258"/>
        <v>-7.8564298776063719</v>
      </c>
      <c r="F361" s="192">
        <f t="shared" si="258"/>
        <v>-1.5982697505302248</v>
      </c>
      <c r="G361" s="192">
        <f t="shared" si="258"/>
        <v>-1.3180536254372637</v>
      </c>
      <c r="H361" s="192">
        <f t="shared" si="258"/>
        <v>-3.1135125010329112E-2</v>
      </c>
      <c r="I361" s="192">
        <f t="shared" si="258"/>
        <v>-1.8784858756231877</v>
      </c>
      <c r="J361" s="192">
        <f t="shared" si="258"/>
        <v>-2.5271343133383777</v>
      </c>
      <c r="K361" s="192">
        <f t="shared" si="258"/>
        <v>-1.3647563129527578</v>
      </c>
      <c r="L361" s="192">
        <f t="shared" si="258"/>
        <v>-0.43320732949064888</v>
      </c>
      <c r="M361" s="192">
        <f t="shared" si="258"/>
        <v>0</v>
      </c>
      <c r="N361" s="192"/>
      <c r="O361" s="192">
        <f t="shared" ref="O361:S361" si="259">O351-O$7</f>
        <v>-1.0221631240187382E-4</v>
      </c>
      <c r="P361" s="192">
        <f t="shared" si="259"/>
        <v>-2.963244686028107E-3</v>
      </c>
      <c r="Q361" s="192">
        <f t="shared" si="259"/>
        <v>-1.429190311355194E-2</v>
      </c>
      <c r="R361" s="192">
        <f t="shared" si="259"/>
        <v>-3.684326248037475E-3</v>
      </c>
      <c r="S361" s="192">
        <f t="shared" si="259"/>
        <v>-4.209694629694961E-3</v>
      </c>
    </row>
    <row r="362" spans="2:19" x14ac:dyDescent="0.25">
      <c r="B362" s="44" t="s">
        <v>18</v>
      </c>
      <c r="C362" s="192">
        <f t="shared" ref="C362:M362" si="260">C352-C$7</f>
        <v>-26.776207508883012</v>
      </c>
      <c r="D362" s="192">
        <f t="shared" si="260"/>
        <v>-0.62225159340797309</v>
      </c>
      <c r="E362" s="192">
        <f t="shared" si="260"/>
        <v>-9.4339428781297112</v>
      </c>
      <c r="F362" s="192">
        <f t="shared" si="260"/>
        <v>-1.7954588755956427</v>
      </c>
      <c r="G362" s="192">
        <f t="shared" si="260"/>
        <v>-1.5152427505026815</v>
      </c>
      <c r="H362" s="192">
        <f t="shared" si="260"/>
        <v>-3.1135125010329057E-2</v>
      </c>
      <c r="I362" s="192">
        <f t="shared" si="260"/>
        <v>-2.0756750006886056</v>
      </c>
      <c r="J362" s="192">
        <f t="shared" si="260"/>
        <v>-3.0201071260019199</v>
      </c>
      <c r="K362" s="192">
        <f t="shared" si="260"/>
        <v>-1.4633508754854665</v>
      </c>
      <c r="L362" s="192">
        <f t="shared" si="260"/>
        <v>-0.33461276695793996</v>
      </c>
      <c r="M362" s="192">
        <f t="shared" si="260"/>
        <v>0</v>
      </c>
      <c r="N362" s="192"/>
      <c r="O362" s="192">
        <f t="shared" ref="O362:S362" si="261">O352-O$7</f>
        <v>-1.2193522490841561E-4</v>
      </c>
      <c r="P362" s="192">
        <f t="shared" si="261"/>
        <v>-3.4562174986916515E-3</v>
      </c>
      <c r="Q362" s="192">
        <f t="shared" si="261"/>
        <v>-1.9221631240187387E-2</v>
      </c>
      <c r="R362" s="192">
        <f t="shared" si="261"/>
        <v>-4.4730827482991455E-3</v>
      </c>
      <c r="S362" s="192">
        <f t="shared" si="261"/>
        <v>-5.0282957043068536E-3</v>
      </c>
    </row>
    <row r="363" spans="2:19" ht="15.75" thickBot="1" x14ac:dyDescent="0.3">
      <c r="B363" s="42" t="s">
        <v>19</v>
      </c>
      <c r="C363" s="192">
        <f t="shared" ref="C363:M363" si="262">C353-C$7</f>
        <v>-29.734044384864266</v>
      </c>
      <c r="D363" s="192">
        <f t="shared" si="262"/>
        <v>-0.6897861820634541</v>
      </c>
      <c r="E363" s="192">
        <f t="shared" si="262"/>
        <v>-10.485618211811936</v>
      </c>
      <c r="F363" s="192">
        <f t="shared" si="262"/>
        <v>-1.92691829230592</v>
      </c>
      <c r="G363" s="192">
        <f t="shared" si="262"/>
        <v>-1.6467021672129589</v>
      </c>
      <c r="H363" s="192">
        <f t="shared" si="262"/>
        <v>-3.1135125010329057E-2</v>
      </c>
      <c r="I363" s="192">
        <f t="shared" si="262"/>
        <v>-2.2071344173988829</v>
      </c>
      <c r="J363" s="192">
        <f t="shared" si="262"/>
        <v>-3.3487556677776156</v>
      </c>
      <c r="K363" s="192">
        <f t="shared" si="262"/>
        <v>-1.5290805838406052</v>
      </c>
      <c r="L363" s="192">
        <f t="shared" si="262"/>
        <v>-0.26888305860280104</v>
      </c>
      <c r="M363" s="192">
        <f t="shared" si="262"/>
        <v>0</v>
      </c>
      <c r="N363" s="195"/>
      <c r="O363" s="192">
        <f t="shared" ref="O363:S363" si="263">O353-O$7</f>
        <v>-1.3508116657944338E-4</v>
      </c>
      <c r="P363" s="192">
        <f t="shared" si="263"/>
        <v>-3.7848660404673469E-3</v>
      </c>
      <c r="Q363" s="192">
        <f t="shared" si="263"/>
        <v>-2.2508116657944336E-2</v>
      </c>
      <c r="R363" s="192">
        <f t="shared" si="263"/>
        <v>-4.9989204151402577E-3</v>
      </c>
      <c r="S363" s="192">
        <f t="shared" si="263"/>
        <v>-5.5740297540481133E-3</v>
      </c>
    </row>
    <row r="364" spans="2:19" x14ac:dyDescent="0.25">
      <c r="B364" s="130" t="s">
        <v>56</v>
      </c>
      <c r="C364" s="131"/>
      <c r="D364" s="133"/>
      <c r="E364" s="131"/>
      <c r="F364" s="131"/>
      <c r="G364" s="131"/>
      <c r="H364" s="131"/>
      <c r="I364" s="131"/>
      <c r="J364" s="131"/>
      <c r="K364" s="131"/>
      <c r="L364" s="131"/>
      <c r="M364" s="131"/>
      <c r="N364" s="131"/>
      <c r="O364" s="131"/>
      <c r="P364" s="131"/>
      <c r="Q364" s="131"/>
      <c r="R364" s="131"/>
      <c r="S364" s="134"/>
    </row>
    <row r="365" spans="2:19" x14ac:dyDescent="0.25">
      <c r="B365" s="44" t="s">
        <v>13</v>
      </c>
      <c r="C365" s="162">
        <f>C355/C$7*100</f>
        <v>81.297709923664101</v>
      </c>
      <c r="D365" s="162">
        <f>D355/D$7*100</f>
        <v>97.189125065417471</v>
      </c>
      <c r="E365" s="162">
        <f>E355/E$7*100</f>
        <v>78.09021675454008</v>
      </c>
      <c r="F365" s="162">
        <f t="shared" ref="F365:M365" si="264">F355/F$7*100</f>
        <v>73.120728929384967</v>
      </c>
      <c r="G365" s="162">
        <f t="shared" si="264"/>
        <v>84.466019417475707</v>
      </c>
      <c r="H365" s="162">
        <f t="shared" si="264"/>
        <v>-13.636363636363628</v>
      </c>
      <c r="I365" s="162">
        <f t="shared" si="264"/>
        <v>63.090128755364773</v>
      </c>
      <c r="J365" s="162">
        <f t="shared" si="264"/>
        <v>69.895678092399407</v>
      </c>
      <c r="K365" s="162">
        <f t="shared" si="264"/>
        <v>54.471544715447159</v>
      </c>
      <c r="L365" s="162">
        <f t="shared" si="264"/>
        <v>3.1256041934741381</v>
      </c>
      <c r="M365" s="162">
        <f t="shared" si="264"/>
        <v>0</v>
      </c>
      <c r="N365" s="162"/>
      <c r="O365" s="162">
        <f>O355/O$7*100</f>
        <v>73.407522042452527</v>
      </c>
      <c r="P365" s="162">
        <f t="shared" ref="P365:S365" si="265">P355/P$7*100</f>
        <v>59.88307437736551</v>
      </c>
      <c r="Q365" s="162">
        <f t="shared" si="265"/>
        <v>61.630430381489717</v>
      </c>
      <c r="R365" s="162">
        <f t="shared" si="265"/>
        <v>64.324270887847916</v>
      </c>
      <c r="S365" s="199">
        <f t="shared" si="265"/>
        <v>97.189125065417414</v>
      </c>
    </row>
    <row r="366" spans="2:19" x14ac:dyDescent="0.25">
      <c r="B366" s="44" t="s">
        <v>14</v>
      </c>
      <c r="C366" s="162">
        <f t="shared" ref="C366:M366" si="266">C356/C$7*100</f>
        <v>103.95992366412213</v>
      </c>
      <c r="D366" s="162">
        <f t="shared" si="266"/>
        <v>146.4864063317718</v>
      </c>
      <c r="E366" s="162">
        <f t="shared" si="266"/>
        <v>94.786174575278181</v>
      </c>
      <c r="F366" s="162">
        <f t="shared" si="266"/>
        <v>62.300683371298419</v>
      </c>
      <c r="G366" s="162">
        <f t="shared" si="266"/>
        <v>72.936893203883486</v>
      </c>
      <c r="H366" s="162">
        <f t="shared" si="266"/>
        <v>-13.636363636363653</v>
      </c>
      <c r="I366" s="162">
        <f t="shared" si="266"/>
        <v>52.896995708154471</v>
      </c>
      <c r="J366" s="162">
        <f t="shared" si="266"/>
        <v>6.184798807749611</v>
      </c>
      <c r="K366" s="162">
        <f t="shared" si="266"/>
        <v>28.726287262872624</v>
      </c>
      <c r="L366" s="162">
        <f t="shared" si="266"/>
        <v>3.1256041934741261</v>
      </c>
      <c r="M366" s="162">
        <f t="shared" si="266"/>
        <v>0</v>
      </c>
      <c r="N366" s="162"/>
      <c r="O366" s="162">
        <f t="shared" ref="O366:S366" si="267">O356/O$7*100</f>
        <v>135.33877991475694</v>
      </c>
      <c r="P366" s="162">
        <f t="shared" si="267"/>
        <v>66.544869143089073</v>
      </c>
      <c r="Q366" s="162">
        <f t="shared" si="267"/>
        <v>76.783283229754332</v>
      </c>
      <c r="R366" s="162">
        <f t="shared" si="267"/>
        <v>79.729671283583642</v>
      </c>
      <c r="S366" s="199">
        <f t="shared" si="267"/>
        <v>146.4864063317718</v>
      </c>
    </row>
    <row r="367" spans="2:19" x14ac:dyDescent="0.25">
      <c r="B367" s="44" t="s">
        <v>15</v>
      </c>
      <c r="C367" s="162">
        <f t="shared" ref="C367:M367" si="268">C357/C$7*100</f>
        <v>141.73027989821881</v>
      </c>
      <c r="D367" s="162">
        <f t="shared" si="268"/>
        <v>228.64854177569575</v>
      </c>
      <c r="E367" s="162">
        <f t="shared" si="268"/>
        <v>122.61277094317509</v>
      </c>
      <c r="F367" s="162">
        <f t="shared" si="268"/>
        <v>80.334092634776027</v>
      </c>
      <c r="G367" s="162">
        <f t="shared" si="268"/>
        <v>92.152103559870554</v>
      </c>
      <c r="H367" s="162">
        <f t="shared" si="268"/>
        <v>-13.636363636363653</v>
      </c>
      <c r="I367" s="162">
        <f t="shared" si="268"/>
        <v>69.885550786838323</v>
      </c>
      <c r="J367" s="162">
        <f t="shared" si="268"/>
        <v>17.983109786388468</v>
      </c>
      <c r="K367" s="162">
        <f t="shared" si="268"/>
        <v>28.726287262872603</v>
      </c>
      <c r="L367" s="162">
        <f t="shared" si="268"/>
        <v>3.1256041934741381</v>
      </c>
      <c r="M367" s="162">
        <f t="shared" si="268"/>
        <v>0</v>
      </c>
      <c r="N367" s="162"/>
      <c r="O367" s="162">
        <f t="shared" ref="O367:S367" si="269">O357/O$7*100</f>
        <v>189.01253673742087</v>
      </c>
      <c r="P367" s="162">
        <f t="shared" si="269"/>
        <v>77.647860419294986</v>
      </c>
      <c r="Q367" s="162">
        <f t="shared" si="269"/>
        <v>102.03803797686213</v>
      </c>
      <c r="R367" s="162">
        <f t="shared" si="269"/>
        <v>105.40533860980985</v>
      </c>
      <c r="S367" s="199">
        <f t="shared" si="269"/>
        <v>228.64854177569578</v>
      </c>
    </row>
    <row r="368" spans="2:19" x14ac:dyDescent="0.25">
      <c r="B368" s="45"/>
      <c r="C368" s="162"/>
      <c r="D368" s="162"/>
      <c r="E368" s="162"/>
      <c r="F368" s="162"/>
      <c r="G368" s="162"/>
      <c r="H368" s="162"/>
      <c r="I368" s="162"/>
      <c r="J368" s="162"/>
      <c r="K368" s="162"/>
      <c r="L368" s="162"/>
      <c r="M368" s="162"/>
      <c r="N368" s="162"/>
      <c r="O368" s="162"/>
      <c r="P368" s="162"/>
      <c r="Q368" s="162"/>
      <c r="R368" s="162"/>
      <c r="S368" s="199"/>
    </row>
    <row r="369" spans="2:19" x14ac:dyDescent="0.25">
      <c r="B369" s="44"/>
      <c r="C369" s="162"/>
      <c r="D369" s="162"/>
      <c r="E369" s="162"/>
      <c r="F369" s="162"/>
      <c r="G369" s="162"/>
      <c r="H369" s="162"/>
      <c r="I369" s="162"/>
      <c r="J369" s="162"/>
      <c r="K369" s="162"/>
      <c r="L369" s="162"/>
      <c r="M369" s="162"/>
      <c r="N369" s="162"/>
      <c r="O369" s="162"/>
      <c r="P369" s="162"/>
      <c r="Q369" s="162"/>
      <c r="R369" s="162"/>
      <c r="S369" s="199"/>
    </row>
    <row r="370" spans="2:19" x14ac:dyDescent="0.25">
      <c r="B370" s="44" t="s">
        <v>16</v>
      </c>
      <c r="C370" s="162">
        <f t="shared" ref="C370:M370" si="270">C360/C$7*100</f>
        <v>-27.48091603053436</v>
      </c>
      <c r="D370" s="162">
        <f t="shared" si="270"/>
        <v>-34.270291644860848</v>
      </c>
      <c r="E370" s="162">
        <f t="shared" si="270"/>
        <v>-29.505955867994526</v>
      </c>
      <c r="F370" s="162">
        <f t="shared" si="270"/>
        <v>-27.866362946089573</v>
      </c>
      <c r="G370" s="162">
        <f t="shared" si="270"/>
        <v>-23.139158576051763</v>
      </c>
      <c r="H370" s="162">
        <f t="shared" si="270"/>
        <v>-13.636363636363628</v>
      </c>
      <c r="I370" s="162">
        <f t="shared" si="270"/>
        <v>-25.250357653791127</v>
      </c>
      <c r="J370" s="162">
        <f t="shared" si="270"/>
        <v>-24.490809736711359</v>
      </c>
      <c r="K370" s="162">
        <f t="shared" si="270"/>
        <v>-22.764227642276417</v>
      </c>
      <c r="L370" s="162">
        <f t="shared" si="270"/>
        <v>-14.061996505438193</v>
      </c>
      <c r="M370" s="162">
        <f t="shared" si="270"/>
        <v>0</v>
      </c>
      <c r="N370" s="162"/>
      <c r="O370" s="162">
        <f t="shared" ref="O370:S370" si="271">O360/O$7*100</f>
        <v>-17.42498950359402</v>
      </c>
      <c r="P370" s="162">
        <f t="shared" si="271"/>
        <v>-28.940855832281986</v>
      </c>
      <c r="Q370" s="162">
        <f t="shared" si="271"/>
        <v>-19.184784809255138</v>
      </c>
      <c r="R370" s="162">
        <f t="shared" si="271"/>
        <v>-24.684709176403047</v>
      </c>
      <c r="S370" s="199">
        <f t="shared" si="271"/>
        <v>-34.270291644860833</v>
      </c>
    </row>
    <row r="371" spans="2:19" x14ac:dyDescent="0.25">
      <c r="B371" s="44" t="s">
        <v>17</v>
      </c>
      <c r="C371" s="162">
        <f t="shared" ref="C371:M371" si="272">C361/C$7*100</f>
        <v>-41.078244274809173</v>
      </c>
      <c r="D371" s="162">
        <f t="shared" si="272"/>
        <v>-50.702718733645632</v>
      </c>
      <c r="E371" s="162">
        <f t="shared" si="272"/>
        <v>-44.34680726420622</v>
      </c>
      <c r="F371" s="162">
        <f t="shared" si="272"/>
        <v>-35.079726651480627</v>
      </c>
      <c r="G371" s="162">
        <f t="shared" si="272"/>
        <v>-30.825242718446592</v>
      </c>
      <c r="H371" s="162">
        <f t="shared" si="272"/>
        <v>-13.636363636363653</v>
      </c>
      <c r="I371" s="162">
        <f t="shared" si="272"/>
        <v>-38.841201716738198</v>
      </c>
      <c r="J371" s="162">
        <f t="shared" si="272"/>
        <v>-36.289120715350244</v>
      </c>
      <c r="K371" s="162">
        <f t="shared" si="272"/>
        <v>-35.636856368563691</v>
      </c>
      <c r="L371" s="162">
        <f t="shared" si="272"/>
        <v>-22.655796854894383</v>
      </c>
      <c r="M371" s="162">
        <f t="shared" si="272"/>
        <v>0</v>
      </c>
      <c r="N371" s="162"/>
      <c r="O371" s="162">
        <f t="shared" ref="O371:S371" si="273">O361/O$7*100</f>
        <v>-25.682490553234626</v>
      </c>
      <c r="P371" s="162">
        <f t="shared" si="273"/>
        <v>-40.043847108487931</v>
      </c>
      <c r="Q371" s="162">
        <f t="shared" si="273"/>
        <v>-29.286686708098237</v>
      </c>
      <c r="R371" s="162">
        <f t="shared" si="273"/>
        <v>-38.378398417057035</v>
      </c>
      <c r="S371" s="199">
        <f t="shared" si="273"/>
        <v>-50.702718733645625</v>
      </c>
    </row>
    <row r="372" spans="2:19" x14ac:dyDescent="0.25">
      <c r="B372" s="44" t="s">
        <v>18</v>
      </c>
      <c r="C372" s="162">
        <f t="shared" ref="C372:M372" si="274">C362/C$7*100</f>
        <v>-49.236641221374065</v>
      </c>
      <c r="D372" s="162">
        <f t="shared" si="274"/>
        <v>-60.562174986916503</v>
      </c>
      <c r="E372" s="162">
        <f t="shared" si="274"/>
        <v>-53.251318101933222</v>
      </c>
      <c r="F372" s="162">
        <f t="shared" si="274"/>
        <v>-39.407744874715256</v>
      </c>
      <c r="G372" s="162">
        <f t="shared" si="274"/>
        <v>-35.436893203883493</v>
      </c>
      <c r="H372" s="162">
        <f t="shared" si="274"/>
        <v>-13.636363636363628</v>
      </c>
      <c r="I372" s="162">
        <f t="shared" si="274"/>
        <v>-42.918454935622329</v>
      </c>
      <c r="J372" s="162">
        <f t="shared" si="274"/>
        <v>-43.368107302533524</v>
      </c>
      <c r="K372" s="162">
        <f t="shared" si="274"/>
        <v>-38.211382113821138</v>
      </c>
      <c r="L372" s="162">
        <f t="shared" si="274"/>
        <v>-17.499516645220663</v>
      </c>
      <c r="M372" s="162">
        <f t="shared" si="274"/>
        <v>0</v>
      </c>
      <c r="N372" s="162"/>
      <c r="O372" s="162">
        <f t="shared" ref="O372:S372" si="275">O362/O$7*100</f>
        <v>-30.636991183018996</v>
      </c>
      <c r="P372" s="162">
        <f t="shared" si="275"/>
        <v>-46.705641874211508</v>
      </c>
      <c r="Q372" s="162">
        <f t="shared" si="275"/>
        <v>-39.388588606941369</v>
      </c>
      <c r="R372" s="162">
        <f t="shared" si="275"/>
        <v>-46.594611961449431</v>
      </c>
      <c r="S372" s="199">
        <f t="shared" si="275"/>
        <v>-60.562174986916503</v>
      </c>
    </row>
    <row r="373" spans="2:19" ht="15.75" thickBot="1" x14ac:dyDescent="0.3">
      <c r="B373" s="42" t="s">
        <v>19</v>
      </c>
      <c r="C373" s="162">
        <f t="shared" ref="C373:M373" si="276">C363/C$7*100</f>
        <v>-54.675572519083971</v>
      </c>
      <c r="D373" s="162">
        <f t="shared" si="276"/>
        <v>-67.135145822430417</v>
      </c>
      <c r="E373" s="162">
        <f t="shared" si="276"/>
        <v>-59.187658660417888</v>
      </c>
      <c r="F373" s="162">
        <f t="shared" si="276"/>
        <v>-42.293090356871652</v>
      </c>
      <c r="G373" s="162">
        <f t="shared" si="276"/>
        <v>-38.511326860841407</v>
      </c>
      <c r="H373" s="162">
        <f t="shared" si="276"/>
        <v>-13.636363636363628</v>
      </c>
      <c r="I373" s="162">
        <f t="shared" si="276"/>
        <v>-45.636623748211726</v>
      </c>
      <c r="J373" s="162">
        <f t="shared" si="276"/>
        <v>-48.08743169398906</v>
      </c>
      <c r="K373" s="162">
        <f t="shared" si="276"/>
        <v>-39.927732610659426</v>
      </c>
      <c r="L373" s="162">
        <f t="shared" si="276"/>
        <v>-14.061996505438204</v>
      </c>
      <c r="M373" s="162">
        <f t="shared" si="276"/>
        <v>0</v>
      </c>
      <c r="N373" s="181"/>
      <c r="O373" s="181">
        <f t="shared" ref="O373:S373" si="277">O363/O$7*100</f>
        <v>-33.939991602875217</v>
      </c>
      <c r="P373" s="181">
        <f t="shared" si="277"/>
        <v>-51.146838384693872</v>
      </c>
      <c r="Q373" s="181">
        <f t="shared" si="277"/>
        <v>-46.123189872836754</v>
      </c>
      <c r="R373" s="181">
        <f t="shared" si="277"/>
        <v>-52.072087657711016</v>
      </c>
      <c r="S373" s="200">
        <f t="shared" si="277"/>
        <v>-67.135145822430403</v>
      </c>
    </row>
    <row r="374" spans="2:19" ht="15.75" thickBot="1" x14ac:dyDescent="0.3">
      <c r="B374" s="140" t="s">
        <v>57</v>
      </c>
      <c r="C374" s="141"/>
      <c r="D374" s="142"/>
      <c r="E374" s="141"/>
      <c r="F374" s="141"/>
      <c r="G374" s="141"/>
      <c r="H374" s="141"/>
      <c r="I374" s="141"/>
      <c r="J374" s="141"/>
      <c r="K374" s="141"/>
      <c r="L374" s="141"/>
      <c r="M374" s="141"/>
      <c r="N374" s="141"/>
      <c r="O374" s="141"/>
      <c r="P374" s="141"/>
      <c r="Q374" s="141"/>
      <c r="R374" s="141"/>
      <c r="S374" s="143"/>
    </row>
    <row r="375" spans="2:19" x14ac:dyDescent="0.25">
      <c r="B375" s="139" t="s">
        <v>13</v>
      </c>
      <c r="C375" s="204">
        <f>C42/$M42</f>
        <v>0.55157894736842106</v>
      </c>
      <c r="D375" s="204">
        <f t="shared" ref="D375:S383" si="278">D42/$M42</f>
        <v>0.50712735789473695</v>
      </c>
      <c r="E375" s="204">
        <f t="shared" si="278"/>
        <v>0.56151315789473688</v>
      </c>
      <c r="F375" s="204">
        <f t="shared" si="278"/>
        <v>0.57763157894736838</v>
      </c>
      <c r="G375" s="204">
        <f t="shared" si="278"/>
        <v>0.54210526315789476</v>
      </c>
      <c r="H375" s="204">
        <f t="shared" si="278"/>
        <v>1.1578947368421053</v>
      </c>
      <c r="I375" s="204">
        <f t="shared" si="278"/>
        <v>0.61315789473684223</v>
      </c>
      <c r="J375" s="204">
        <f t="shared" si="278"/>
        <v>0.58859649122807023</v>
      </c>
      <c r="K375" s="204">
        <f t="shared" si="278"/>
        <v>0.64736842105263148</v>
      </c>
      <c r="L375" s="204">
        <f t="shared" si="278"/>
        <v>0.96969128842522778</v>
      </c>
      <c r="M375" s="204">
        <f t="shared" si="278"/>
        <v>1</v>
      </c>
      <c r="N375" s="204"/>
      <c r="O375" s="204">
        <f t="shared" si="278"/>
        <v>0.57667625269172962</v>
      </c>
      <c r="P375" s="204">
        <f t="shared" si="278"/>
        <v>0.62545707473684231</v>
      </c>
      <c r="Q375" s="204">
        <f t="shared" si="278"/>
        <v>0.61869537663157914</v>
      </c>
      <c r="R375" s="204">
        <f t="shared" si="278"/>
        <v>0.60855282947368428</v>
      </c>
      <c r="S375" s="205">
        <f t="shared" si="278"/>
        <v>0.50712735789473695</v>
      </c>
    </row>
    <row r="376" spans="2:19" x14ac:dyDescent="0.25">
      <c r="B376" s="44" t="s">
        <v>14</v>
      </c>
      <c r="C376" s="162">
        <f t="shared" ref="C376:R383" si="279">C43/$M43</f>
        <v>0.49029239766081878</v>
      </c>
      <c r="D376" s="162">
        <f t="shared" si="279"/>
        <v>0.40570188631578963</v>
      </c>
      <c r="E376" s="162">
        <f t="shared" si="279"/>
        <v>0.51338345864661672</v>
      </c>
      <c r="F376" s="162">
        <f t="shared" si="279"/>
        <v>0.61614035087719299</v>
      </c>
      <c r="G376" s="162">
        <f t="shared" si="279"/>
        <v>0.57824561403508767</v>
      </c>
      <c r="H376" s="162">
        <f t="shared" si="279"/>
        <v>1.1578947368421053</v>
      </c>
      <c r="I376" s="162">
        <f t="shared" si="279"/>
        <v>0.65403508771929841</v>
      </c>
      <c r="J376" s="162">
        <f t="shared" si="279"/>
        <v>0.94175438596491234</v>
      </c>
      <c r="K376" s="162">
        <f t="shared" si="279"/>
        <v>0.77684210526315811</v>
      </c>
      <c r="L376" s="162">
        <f t="shared" si="279"/>
        <v>0.96969128842522789</v>
      </c>
      <c r="M376" s="162">
        <f t="shared" si="279"/>
        <v>1</v>
      </c>
      <c r="N376" s="162"/>
      <c r="O376" s="162">
        <f t="shared" si="279"/>
        <v>0.42491934408864296</v>
      </c>
      <c r="P376" s="162">
        <f t="shared" si="279"/>
        <v>0.60043879174736869</v>
      </c>
      <c r="Q376" s="162">
        <f t="shared" si="279"/>
        <v>0.56566434434887236</v>
      </c>
      <c r="R376" s="162">
        <f t="shared" si="279"/>
        <v>0.55639115837593989</v>
      </c>
      <c r="S376" s="199">
        <f t="shared" si="278"/>
        <v>0.40570188631578952</v>
      </c>
    </row>
    <row r="377" spans="2:19" x14ac:dyDescent="0.25">
      <c r="B377" s="44" t="s">
        <v>15</v>
      </c>
      <c r="C377" s="162">
        <f t="shared" si="279"/>
        <v>0.41368421052631577</v>
      </c>
      <c r="D377" s="162">
        <f t="shared" si="278"/>
        <v>0.30427641473684219</v>
      </c>
      <c r="E377" s="162">
        <f t="shared" si="278"/>
        <v>0.44921052631578962</v>
      </c>
      <c r="F377" s="162">
        <f t="shared" si="278"/>
        <v>0.55452631578947353</v>
      </c>
      <c r="G377" s="162">
        <f t="shared" si="278"/>
        <v>0.5204210526315789</v>
      </c>
      <c r="H377" s="162">
        <f t="shared" si="278"/>
        <v>1.1578947368421055</v>
      </c>
      <c r="I377" s="162">
        <f t="shared" si="278"/>
        <v>0.58863157894736851</v>
      </c>
      <c r="J377" s="162">
        <f t="shared" si="278"/>
        <v>0.84757894736842099</v>
      </c>
      <c r="K377" s="162">
        <f t="shared" si="278"/>
        <v>0.77684210526315811</v>
      </c>
      <c r="L377" s="162">
        <f t="shared" si="278"/>
        <v>0.96969128842522767</v>
      </c>
      <c r="M377" s="162">
        <f t="shared" si="278"/>
        <v>1</v>
      </c>
      <c r="N377" s="162"/>
      <c r="O377" s="162">
        <f t="shared" si="278"/>
        <v>0.34600575161503772</v>
      </c>
      <c r="P377" s="162">
        <f t="shared" si="278"/>
        <v>0.56291136726315816</v>
      </c>
      <c r="Q377" s="162">
        <f t="shared" si="278"/>
        <v>0.49495630130526336</v>
      </c>
      <c r="R377" s="162">
        <f t="shared" si="278"/>
        <v>0.48684226357894739</v>
      </c>
      <c r="S377" s="199">
        <f t="shared" si="278"/>
        <v>0.30427641473684214</v>
      </c>
    </row>
    <row r="378" spans="2:19" x14ac:dyDescent="0.25">
      <c r="B378" s="45"/>
      <c r="C378" s="162"/>
      <c r="D378" s="162"/>
      <c r="E378" s="162"/>
      <c r="F378" s="162"/>
      <c r="G378" s="162"/>
      <c r="H378" s="162"/>
      <c r="I378" s="162"/>
      <c r="J378" s="162"/>
      <c r="K378" s="162"/>
      <c r="L378" s="162"/>
      <c r="M378" s="162"/>
      <c r="N378" s="162"/>
      <c r="O378" s="162"/>
      <c r="P378" s="162"/>
      <c r="Q378" s="162"/>
      <c r="R378" s="162"/>
      <c r="S378" s="199"/>
    </row>
    <row r="379" spans="2:19" x14ac:dyDescent="0.25">
      <c r="B379" s="44"/>
      <c r="C379" s="162"/>
      <c r="D379" s="162"/>
      <c r="E379" s="162"/>
      <c r="F379" s="162"/>
      <c r="G379" s="162"/>
      <c r="H379" s="162"/>
      <c r="I379" s="162"/>
      <c r="J379" s="162"/>
      <c r="K379" s="162"/>
      <c r="L379" s="162"/>
      <c r="M379" s="162"/>
      <c r="N379" s="162"/>
      <c r="O379" s="162"/>
      <c r="P379" s="162"/>
      <c r="Q379" s="162"/>
      <c r="R379" s="162"/>
      <c r="S379" s="199"/>
    </row>
    <row r="380" spans="2:19" x14ac:dyDescent="0.25">
      <c r="B380" s="44" t="s">
        <v>16</v>
      </c>
      <c r="C380" s="162">
        <f t="shared" si="279"/>
        <v>1.3789473684210525</v>
      </c>
      <c r="D380" s="162">
        <f t="shared" si="278"/>
        <v>1.5213820736842107</v>
      </c>
      <c r="E380" s="162">
        <f t="shared" si="278"/>
        <v>1.4185595567867035</v>
      </c>
      <c r="F380" s="162">
        <f t="shared" si="278"/>
        <v>1.3863157894736837</v>
      </c>
      <c r="G380" s="162">
        <f t="shared" si="278"/>
        <v>1.301052631578947</v>
      </c>
      <c r="H380" s="162">
        <f t="shared" si="278"/>
        <v>1.1578947368421053</v>
      </c>
      <c r="I380" s="162">
        <f t="shared" si="278"/>
        <v>1.3377990430622009</v>
      </c>
      <c r="J380" s="162">
        <f t="shared" si="278"/>
        <v>1.3243421052631577</v>
      </c>
      <c r="K380" s="162">
        <f t="shared" si="278"/>
        <v>1.294736842105263</v>
      </c>
      <c r="L380" s="162">
        <f t="shared" si="278"/>
        <v>1.1636295461102728</v>
      </c>
      <c r="M380" s="162">
        <f t="shared" si="278"/>
        <v>1</v>
      </c>
      <c r="N380" s="162"/>
      <c r="O380" s="162">
        <f t="shared" si="278"/>
        <v>1.2110201306526316</v>
      </c>
      <c r="P380" s="162">
        <f t="shared" si="278"/>
        <v>1.4072784181578948</v>
      </c>
      <c r="Q380" s="162">
        <f t="shared" si="278"/>
        <v>1.2373907532631581</v>
      </c>
      <c r="R380" s="162">
        <f t="shared" si="278"/>
        <v>1.3277516279425836</v>
      </c>
      <c r="S380" s="199">
        <f t="shared" si="278"/>
        <v>1.5213820736842103</v>
      </c>
    </row>
    <row r="381" spans="2:19" x14ac:dyDescent="0.25">
      <c r="B381" s="44" t="s">
        <v>17</v>
      </c>
      <c r="C381" s="162">
        <f t="shared" si="279"/>
        <v>1.6971659919028343</v>
      </c>
      <c r="D381" s="162">
        <f t="shared" si="278"/>
        <v>2.0285094315789478</v>
      </c>
      <c r="E381" s="162">
        <f t="shared" si="278"/>
        <v>1.796842105263158</v>
      </c>
      <c r="F381" s="162">
        <f t="shared" si="278"/>
        <v>1.5403508771929821</v>
      </c>
      <c r="G381" s="162">
        <f t="shared" si="278"/>
        <v>1.4456140350877194</v>
      </c>
      <c r="H381" s="162">
        <f t="shared" si="278"/>
        <v>1.1578947368421053</v>
      </c>
      <c r="I381" s="162">
        <f t="shared" si="278"/>
        <v>1.6350877192982458</v>
      </c>
      <c r="J381" s="162">
        <f t="shared" si="278"/>
        <v>1.5695906432748541</v>
      </c>
      <c r="K381" s="162">
        <f t="shared" si="278"/>
        <v>1.5536842105263158</v>
      </c>
      <c r="L381" s="162">
        <f t="shared" si="278"/>
        <v>1.2929217179003034</v>
      </c>
      <c r="M381" s="162">
        <f t="shared" si="278"/>
        <v>1</v>
      </c>
      <c r="N381" s="162"/>
      <c r="O381" s="162">
        <f t="shared" si="278"/>
        <v>1.3455779229473688</v>
      </c>
      <c r="P381" s="162">
        <f t="shared" si="278"/>
        <v>1.6678855326315798</v>
      </c>
      <c r="Q381" s="162">
        <f t="shared" si="278"/>
        <v>1.4141608608721807</v>
      </c>
      <c r="R381" s="162">
        <f t="shared" si="278"/>
        <v>1.6228075452631576</v>
      </c>
      <c r="S381" s="199">
        <f t="shared" si="278"/>
        <v>2.0285094315789474</v>
      </c>
    </row>
    <row r="382" spans="2:19" x14ac:dyDescent="0.25">
      <c r="B382" s="44" t="s">
        <v>18</v>
      </c>
      <c r="C382" s="162">
        <f t="shared" si="279"/>
        <v>1.9699248120300754</v>
      </c>
      <c r="D382" s="162">
        <f t="shared" si="278"/>
        <v>2.5356367894736849</v>
      </c>
      <c r="E382" s="162">
        <f t="shared" si="278"/>
        <v>2.1390977443609027</v>
      </c>
      <c r="F382" s="162">
        <f t="shared" si="278"/>
        <v>1.6503759398496238</v>
      </c>
      <c r="G382" s="162">
        <f t="shared" si="278"/>
        <v>1.5488721804511278</v>
      </c>
      <c r="H382" s="162">
        <f t="shared" si="278"/>
        <v>1.1578947368421053</v>
      </c>
      <c r="I382" s="162">
        <f t="shared" si="278"/>
        <v>1.7518796992481205</v>
      </c>
      <c r="J382" s="162">
        <f t="shared" si="278"/>
        <v>1.7657894736842106</v>
      </c>
      <c r="K382" s="162">
        <f t="shared" si="278"/>
        <v>1.6184210526315792</v>
      </c>
      <c r="L382" s="162">
        <f t="shared" si="278"/>
        <v>1.2121141105315343</v>
      </c>
      <c r="M382" s="162">
        <f t="shared" si="278"/>
        <v>1</v>
      </c>
      <c r="N382" s="162"/>
      <c r="O382" s="162">
        <f t="shared" si="278"/>
        <v>1.4416906317293239</v>
      </c>
      <c r="P382" s="162">
        <f t="shared" si="278"/>
        <v>1.876371224210527</v>
      </c>
      <c r="Q382" s="162">
        <f t="shared" si="278"/>
        <v>1.6498543376842112</v>
      </c>
      <c r="R382" s="162">
        <f t="shared" si="278"/>
        <v>1.872470244534413</v>
      </c>
      <c r="S382" s="199">
        <f t="shared" si="278"/>
        <v>2.5356367894736849</v>
      </c>
    </row>
    <row r="383" spans="2:19" ht="15.75" thickBot="1" x14ac:dyDescent="0.3">
      <c r="B383" s="42" t="s">
        <v>19</v>
      </c>
      <c r="C383" s="181">
        <f t="shared" si="279"/>
        <v>2.2063157894736842</v>
      </c>
      <c r="D383" s="181">
        <f t="shared" si="278"/>
        <v>3.042764147368421</v>
      </c>
      <c r="E383" s="181">
        <f t="shared" si="278"/>
        <v>2.4502392344497608</v>
      </c>
      <c r="F383" s="181">
        <f t="shared" si="278"/>
        <v>1.7328947368421046</v>
      </c>
      <c r="G383" s="181">
        <f t="shared" si="278"/>
        <v>1.6263157894736837</v>
      </c>
      <c r="H383" s="181">
        <f t="shared" si="278"/>
        <v>1.1578947368421053</v>
      </c>
      <c r="I383" s="181">
        <f t="shared" si="278"/>
        <v>1.8394736842105261</v>
      </c>
      <c r="J383" s="181">
        <f t="shared" si="278"/>
        <v>1.926315789473684</v>
      </c>
      <c r="K383" s="181">
        <f t="shared" si="278"/>
        <v>1.6646616541353383</v>
      </c>
      <c r="L383" s="181">
        <f t="shared" si="278"/>
        <v>1.163629546110273</v>
      </c>
      <c r="M383" s="181">
        <f t="shared" si="278"/>
        <v>1</v>
      </c>
      <c r="N383" s="181"/>
      <c r="O383" s="181">
        <f t="shared" si="278"/>
        <v>1.5137751633157894</v>
      </c>
      <c r="P383" s="181">
        <f t="shared" si="278"/>
        <v>2.0469504264114837</v>
      </c>
      <c r="Q383" s="181">
        <f t="shared" si="278"/>
        <v>1.8560861298947371</v>
      </c>
      <c r="R383" s="181">
        <f t="shared" si="278"/>
        <v>2.0864668439097742</v>
      </c>
      <c r="S383" s="200">
        <f t="shared" si="278"/>
        <v>3.0427641473684206</v>
      </c>
    </row>
    <row r="385" spans="3:23" ht="20.45" customHeight="1" x14ac:dyDescent="0.25"/>
    <row r="386" spans="3:23" x14ac:dyDescent="0.25">
      <c r="F386" s="212"/>
      <c r="G386" s="212"/>
      <c r="H386" s="212"/>
      <c r="I386" s="212"/>
      <c r="J386" s="151"/>
      <c r="K386" s="212"/>
      <c r="L386" s="212"/>
      <c r="M386" s="212"/>
      <c r="N386" s="212"/>
      <c r="O386" s="151"/>
      <c r="P386" s="212"/>
      <c r="Q386" s="212"/>
      <c r="R386" s="212"/>
      <c r="S386" s="212"/>
      <c r="T386" s="151"/>
      <c r="U386" s="213"/>
      <c r="V386" s="213"/>
      <c r="W386" s="213"/>
    </row>
    <row r="388" spans="3:23" x14ac:dyDescent="0.25">
      <c r="C388" s="214"/>
      <c r="D388" s="215"/>
      <c r="E388" s="152"/>
      <c r="F388" s="216"/>
      <c r="G388" s="216"/>
      <c r="H388" s="216"/>
      <c r="I388" s="216"/>
      <c r="J388" s="153"/>
      <c r="K388" s="216"/>
      <c r="L388" s="216"/>
      <c r="M388" s="216"/>
      <c r="N388" s="216"/>
      <c r="O388" s="153"/>
      <c r="P388" s="216"/>
      <c r="Q388" s="216"/>
      <c r="R388" s="216"/>
      <c r="S388" s="216"/>
      <c r="T388" s="154"/>
      <c r="U388" s="217"/>
      <c r="V388" s="154"/>
      <c r="W388" s="217"/>
    </row>
    <row r="389" spans="3:23" x14ac:dyDescent="0.25">
      <c r="C389" s="214"/>
      <c r="D389" s="215"/>
      <c r="E389" s="152"/>
      <c r="F389" s="216"/>
      <c r="G389" s="216"/>
      <c r="H389" s="216"/>
      <c r="I389" s="216"/>
      <c r="J389" s="153"/>
      <c r="K389" s="216"/>
      <c r="L389" s="216"/>
      <c r="M389" s="216"/>
      <c r="N389" s="216"/>
      <c r="O389" s="153"/>
      <c r="P389" s="216"/>
      <c r="Q389" s="216"/>
      <c r="R389" s="216"/>
      <c r="S389" s="216"/>
      <c r="T389" s="154"/>
      <c r="U389" s="217"/>
      <c r="V389" s="154"/>
      <c r="W389" s="217"/>
    </row>
    <row r="390" spans="3:23" x14ac:dyDescent="0.25">
      <c r="C390" s="214"/>
      <c r="D390" s="215"/>
      <c r="E390" s="152"/>
      <c r="F390" s="216"/>
      <c r="G390" s="216"/>
      <c r="H390" s="216"/>
      <c r="I390" s="216"/>
      <c r="J390" s="153"/>
      <c r="K390" s="216"/>
      <c r="L390" s="216"/>
      <c r="M390" s="216"/>
      <c r="N390" s="216"/>
      <c r="O390" s="153"/>
      <c r="P390" s="216"/>
      <c r="Q390" s="216"/>
      <c r="R390" s="216"/>
      <c r="S390" s="216"/>
      <c r="T390" s="154"/>
      <c r="U390" s="217"/>
      <c r="V390" s="154"/>
      <c r="W390" s="217"/>
    </row>
    <row r="391" spans="3:23" ht="15.75" x14ac:dyDescent="0.25">
      <c r="C391" s="155"/>
    </row>
    <row r="392" spans="3:23" ht="15.75" x14ac:dyDescent="0.25">
      <c r="C392" s="155"/>
      <c r="U392" s="156"/>
      <c r="V392" s="156"/>
      <c r="W392" s="156"/>
    </row>
    <row r="393" spans="3:23" x14ac:dyDescent="0.25">
      <c r="C393" s="218"/>
      <c r="D393" s="156"/>
      <c r="F393" s="156"/>
      <c r="G393" s="156"/>
      <c r="H393" s="156"/>
      <c r="I393" s="156"/>
      <c r="J393" s="156"/>
      <c r="K393" s="156"/>
      <c r="L393" s="156"/>
      <c r="M393" s="156"/>
      <c r="N393" s="156"/>
      <c r="O393" s="156"/>
      <c r="P393" s="156"/>
      <c r="Q393" s="156"/>
      <c r="R393" s="156"/>
      <c r="S393" s="156"/>
      <c r="T393" s="156"/>
      <c r="U393" s="156"/>
      <c r="V393" s="156"/>
      <c r="W393" s="2"/>
    </row>
    <row r="394" spans="3:23" x14ac:dyDescent="0.25">
      <c r="C394" s="218"/>
      <c r="D394" s="156"/>
      <c r="F394" s="156"/>
      <c r="G394" s="156"/>
      <c r="H394" s="156"/>
      <c r="I394" s="156"/>
      <c r="J394" s="156"/>
      <c r="K394" s="156"/>
      <c r="L394" s="156"/>
      <c r="M394" s="156"/>
      <c r="N394" s="156"/>
      <c r="O394" s="156"/>
      <c r="P394" s="156"/>
      <c r="Q394" s="156"/>
      <c r="R394" s="156"/>
      <c r="S394" s="156"/>
      <c r="T394" s="156"/>
      <c r="U394" s="156"/>
      <c r="V394" s="156"/>
      <c r="W394" s="2"/>
    </row>
    <row r="395" spans="3:23" x14ac:dyDescent="0.25">
      <c r="C395" s="218"/>
      <c r="D395" s="156"/>
      <c r="F395" s="156"/>
      <c r="G395" s="156"/>
      <c r="H395" s="156"/>
      <c r="I395" s="156"/>
      <c r="J395" s="156"/>
      <c r="K395" s="156"/>
      <c r="L395" s="156"/>
      <c r="M395" s="156"/>
      <c r="N395" s="156"/>
      <c r="O395" s="156"/>
      <c r="P395" s="156"/>
      <c r="Q395" s="156"/>
      <c r="R395" s="156"/>
      <c r="S395" s="156"/>
      <c r="T395" s="156"/>
      <c r="U395" s="156"/>
      <c r="V395" s="156"/>
      <c r="W395" s="2"/>
    </row>
    <row r="396" spans="3:23" x14ac:dyDescent="0.25">
      <c r="C396" s="218"/>
      <c r="D396" s="156"/>
      <c r="F396" s="156"/>
      <c r="G396" s="156"/>
      <c r="H396" s="156"/>
      <c r="I396" s="156"/>
      <c r="J396" s="156"/>
      <c r="K396" s="156"/>
      <c r="L396" s="156"/>
      <c r="M396" s="156"/>
      <c r="N396" s="156"/>
      <c r="O396" s="156"/>
      <c r="P396" s="156"/>
      <c r="Q396" s="156"/>
      <c r="R396" s="156"/>
      <c r="S396" s="156"/>
      <c r="T396" s="156"/>
      <c r="U396" s="156"/>
      <c r="V396" s="156"/>
      <c r="W396" s="2"/>
    </row>
    <row r="397" spans="3:23" x14ac:dyDescent="0.25">
      <c r="C397" s="218"/>
      <c r="D397" s="156"/>
      <c r="F397" s="156"/>
      <c r="G397" s="156"/>
      <c r="H397" s="156"/>
      <c r="I397" s="156"/>
      <c r="J397" s="156"/>
      <c r="K397" s="156"/>
      <c r="L397" s="156"/>
      <c r="M397" s="156"/>
      <c r="N397" s="156"/>
      <c r="O397" s="156"/>
      <c r="P397" s="156"/>
      <c r="Q397" s="156"/>
      <c r="R397" s="156"/>
      <c r="S397" s="156"/>
      <c r="T397" s="156"/>
      <c r="U397" s="156"/>
      <c r="V397" s="156"/>
      <c r="W397" s="2"/>
    </row>
    <row r="398" spans="3:23" x14ac:dyDescent="0.25">
      <c r="C398" s="218"/>
      <c r="D398" s="156"/>
      <c r="F398" s="156"/>
      <c r="G398" s="156"/>
      <c r="H398" s="156"/>
      <c r="I398" s="156"/>
      <c r="J398" s="156"/>
      <c r="K398" s="156"/>
      <c r="L398" s="156"/>
      <c r="M398" s="156"/>
      <c r="N398" s="156"/>
      <c r="O398" s="156"/>
      <c r="P398" s="156"/>
      <c r="Q398" s="156"/>
      <c r="R398" s="156"/>
      <c r="S398" s="156"/>
      <c r="T398" s="156"/>
      <c r="U398" s="156"/>
      <c r="V398" s="156"/>
      <c r="W398" s="2"/>
    </row>
    <row r="399" spans="3:23" x14ac:dyDescent="0.25">
      <c r="C399" s="218"/>
      <c r="D399" s="156"/>
      <c r="F399" s="156"/>
      <c r="G399" s="156"/>
      <c r="H399" s="156"/>
      <c r="I399" s="156"/>
      <c r="J399" s="156"/>
      <c r="K399" s="156"/>
      <c r="L399" s="156"/>
      <c r="M399" s="156"/>
      <c r="N399" s="156"/>
      <c r="O399" s="156"/>
      <c r="P399" s="156"/>
      <c r="Q399" s="156"/>
      <c r="R399" s="156"/>
      <c r="S399" s="156"/>
      <c r="T399" s="156"/>
      <c r="U399" s="156"/>
      <c r="V399" s="156"/>
      <c r="W399" s="2"/>
    </row>
    <row r="400" spans="3:23" x14ac:dyDescent="0.25">
      <c r="C400" s="218"/>
      <c r="D400" s="156"/>
      <c r="F400" s="156"/>
      <c r="G400" s="156"/>
      <c r="H400" s="156"/>
      <c r="I400" s="156"/>
      <c r="J400" s="156"/>
      <c r="K400" s="156"/>
      <c r="L400" s="156"/>
      <c r="M400" s="156"/>
      <c r="N400" s="156"/>
      <c r="O400" s="156"/>
      <c r="P400" s="156"/>
      <c r="Q400" s="156"/>
      <c r="R400" s="156"/>
      <c r="S400" s="156"/>
      <c r="T400" s="156"/>
      <c r="U400" s="156"/>
      <c r="V400" s="156"/>
      <c r="W400" s="2"/>
    </row>
    <row r="401" spans="3:23" ht="15.75" x14ac:dyDescent="0.25">
      <c r="C401" s="157"/>
      <c r="D401" s="156"/>
      <c r="F401" s="156"/>
      <c r="G401" s="156"/>
      <c r="H401" s="156"/>
      <c r="I401" s="156"/>
      <c r="J401" s="156"/>
      <c r="K401" s="156"/>
      <c r="L401" s="156"/>
      <c r="M401" s="156"/>
      <c r="N401" s="156"/>
      <c r="O401" s="156"/>
      <c r="P401" s="156"/>
      <c r="Q401" s="156"/>
      <c r="R401" s="156"/>
      <c r="S401" s="156"/>
      <c r="T401" s="156"/>
      <c r="U401" s="156"/>
      <c r="V401" s="156"/>
      <c r="W401" s="156"/>
    </row>
    <row r="402" spans="3:23" ht="15.75" x14ac:dyDescent="0.25">
      <c r="C402" s="158"/>
      <c r="D402" s="156"/>
      <c r="U402" s="156"/>
      <c r="V402" s="156"/>
      <c r="W402" s="156"/>
    </row>
    <row r="403" spans="3:23" ht="15.75" x14ac:dyDescent="0.25">
      <c r="C403" s="158"/>
      <c r="D403" s="156"/>
      <c r="U403" s="156"/>
      <c r="V403" s="156"/>
      <c r="W403" s="156"/>
    </row>
    <row r="404" spans="3:23" x14ac:dyDescent="0.25">
      <c r="C404" s="218"/>
      <c r="D404" s="156"/>
      <c r="F404" s="156"/>
      <c r="G404" s="156"/>
      <c r="H404" s="156"/>
      <c r="I404" s="156"/>
      <c r="J404" s="156"/>
      <c r="K404" s="156"/>
      <c r="L404" s="156"/>
      <c r="M404" s="156"/>
      <c r="N404" s="156"/>
      <c r="O404" s="156"/>
      <c r="P404" s="156"/>
      <c r="Q404" s="156"/>
      <c r="R404" s="156"/>
      <c r="S404" s="156"/>
      <c r="T404" s="156"/>
      <c r="U404" s="156"/>
      <c r="V404" s="156"/>
      <c r="W404" s="2"/>
    </row>
    <row r="405" spans="3:23" x14ac:dyDescent="0.25">
      <c r="C405" s="218"/>
      <c r="D405" s="156"/>
      <c r="F405" s="156"/>
      <c r="G405" s="156"/>
      <c r="H405" s="156"/>
      <c r="I405" s="156"/>
      <c r="J405" s="156"/>
      <c r="K405" s="156"/>
      <c r="L405" s="156"/>
      <c r="M405" s="156"/>
      <c r="N405" s="156"/>
      <c r="O405" s="156"/>
      <c r="P405" s="156"/>
      <c r="Q405" s="156"/>
      <c r="R405" s="156"/>
      <c r="S405" s="156"/>
      <c r="T405" s="156"/>
      <c r="U405" s="156"/>
      <c r="V405" s="156"/>
      <c r="W405" s="2"/>
    </row>
    <row r="406" spans="3:23" x14ac:dyDescent="0.25">
      <c r="C406" s="218"/>
      <c r="D406" s="156"/>
      <c r="F406" s="156"/>
      <c r="G406" s="156"/>
      <c r="H406" s="156"/>
      <c r="I406" s="156"/>
      <c r="J406" s="156"/>
      <c r="K406" s="156"/>
      <c r="L406" s="156"/>
      <c r="M406" s="156"/>
      <c r="N406" s="156"/>
      <c r="O406" s="156"/>
      <c r="P406" s="156"/>
      <c r="Q406" s="156"/>
      <c r="R406" s="156"/>
      <c r="S406" s="156"/>
      <c r="T406" s="156"/>
      <c r="U406" s="156"/>
      <c r="V406" s="156"/>
      <c r="W406" s="2"/>
    </row>
    <row r="407" spans="3:23" x14ac:dyDescent="0.25">
      <c r="C407" s="218"/>
      <c r="D407" s="156"/>
      <c r="F407" s="156"/>
      <c r="G407" s="156"/>
      <c r="H407" s="156"/>
      <c r="I407" s="156"/>
      <c r="J407" s="156"/>
      <c r="K407" s="156"/>
      <c r="L407" s="156"/>
      <c r="M407" s="156"/>
      <c r="N407" s="156"/>
      <c r="O407" s="156"/>
      <c r="P407" s="156"/>
      <c r="Q407" s="156"/>
      <c r="R407" s="156"/>
      <c r="S407" s="156"/>
      <c r="T407" s="156"/>
      <c r="U407" s="156"/>
      <c r="V407" s="156"/>
      <c r="W407" s="2"/>
    </row>
    <row r="408" spans="3:23" x14ac:dyDescent="0.25">
      <c r="C408" s="218"/>
      <c r="D408" s="156"/>
      <c r="F408" s="156"/>
      <c r="G408" s="156"/>
      <c r="H408" s="156"/>
      <c r="I408" s="156"/>
      <c r="J408" s="156"/>
      <c r="K408" s="156"/>
      <c r="L408" s="156"/>
      <c r="M408" s="156"/>
      <c r="N408" s="156"/>
      <c r="O408" s="156"/>
      <c r="P408" s="156"/>
      <c r="Q408" s="156"/>
      <c r="R408" s="156"/>
      <c r="S408" s="156"/>
      <c r="T408" s="156"/>
      <c r="U408" s="156"/>
      <c r="V408" s="156"/>
      <c r="W408" s="2"/>
    </row>
    <row r="409" spans="3:23" x14ac:dyDescent="0.25">
      <c r="C409" s="218"/>
      <c r="D409" s="156"/>
      <c r="F409" s="156"/>
      <c r="G409" s="156"/>
      <c r="H409" s="156"/>
      <c r="I409" s="156"/>
      <c r="J409" s="156"/>
      <c r="K409" s="156"/>
      <c r="L409" s="156"/>
      <c r="M409" s="156"/>
      <c r="N409" s="156"/>
      <c r="O409" s="156"/>
      <c r="P409" s="156"/>
      <c r="Q409" s="156"/>
      <c r="R409" s="156"/>
      <c r="S409" s="156"/>
      <c r="T409" s="156"/>
      <c r="U409" s="156"/>
      <c r="V409" s="156"/>
      <c r="W409" s="2"/>
    </row>
    <row r="410" spans="3:23" x14ac:dyDescent="0.25">
      <c r="C410" s="218"/>
      <c r="D410" s="156"/>
      <c r="F410" s="156"/>
      <c r="G410" s="156"/>
      <c r="H410" s="156"/>
      <c r="I410" s="156"/>
      <c r="J410" s="156"/>
      <c r="K410" s="156"/>
      <c r="L410" s="156"/>
      <c r="M410" s="156"/>
      <c r="N410" s="156"/>
      <c r="O410" s="156"/>
      <c r="P410" s="156"/>
      <c r="Q410" s="156"/>
      <c r="R410" s="156"/>
      <c r="S410" s="156"/>
      <c r="T410" s="156"/>
      <c r="U410" s="156"/>
      <c r="V410" s="156"/>
      <c r="W410" s="2"/>
    </row>
    <row r="411" spans="3:23" x14ac:dyDescent="0.25">
      <c r="C411" s="218"/>
      <c r="D411" s="156"/>
      <c r="F411" s="156"/>
      <c r="G411" s="156"/>
      <c r="H411" s="156"/>
      <c r="I411" s="156"/>
      <c r="J411" s="156"/>
      <c r="K411" s="156"/>
      <c r="L411" s="156"/>
      <c r="M411" s="156"/>
      <c r="N411" s="156"/>
      <c r="O411" s="156"/>
      <c r="P411" s="156"/>
      <c r="Q411" s="156"/>
      <c r="R411" s="156"/>
      <c r="S411" s="156"/>
      <c r="T411" s="156"/>
      <c r="U411" s="156"/>
      <c r="V411" s="156"/>
      <c r="W411" s="2"/>
    </row>
  </sheetData>
  <mergeCells count="27">
    <mergeCell ref="C404:C411"/>
    <mergeCell ref="K388:K390"/>
    <mergeCell ref="L388:L390"/>
    <mergeCell ref="M388:M390"/>
    <mergeCell ref="N388:N390"/>
    <mergeCell ref="C393:C400"/>
    <mergeCell ref="F386:I386"/>
    <mergeCell ref="K386:N386"/>
    <mergeCell ref="P386:S386"/>
    <mergeCell ref="U386:W386"/>
    <mergeCell ref="C388:C390"/>
    <mergeCell ref="D388:D390"/>
    <mergeCell ref="F388:F390"/>
    <mergeCell ref="G388:G390"/>
    <mergeCell ref="H388:H390"/>
    <mergeCell ref="I388:I390"/>
    <mergeCell ref="R388:R390"/>
    <mergeCell ref="S388:S390"/>
    <mergeCell ref="U388:U390"/>
    <mergeCell ref="W388:W390"/>
    <mergeCell ref="P388:P390"/>
    <mergeCell ref="Q388:Q390"/>
    <mergeCell ref="C3:M4"/>
    <mergeCell ref="O3:S4"/>
    <mergeCell ref="C20:M21"/>
    <mergeCell ref="O20:S21"/>
    <mergeCell ref="C38:T39"/>
  </mergeCells>
  <pageMargins left="0.7" right="0.7" top="0.75" bottom="0.75" header="0.3" footer="0.3"/>
  <pageSetup scale="1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65AA-0AC6-42F4-89F9-96EC9A0A8BB1}">
  <dimension ref="A1:BG112"/>
  <sheetViews>
    <sheetView zoomScale="85" zoomScaleNormal="85" workbookViewId="0"/>
  </sheetViews>
  <sheetFormatPr baseColWidth="10" defaultRowHeight="15" x14ac:dyDescent="0.25"/>
  <cols>
    <col min="1" max="1" width="11.5703125" style="144"/>
  </cols>
  <sheetData>
    <row r="1" spans="1:59" x14ac:dyDescent="0.25">
      <c r="A1" s="144" t="s">
        <v>196</v>
      </c>
    </row>
    <row r="3" spans="1:59" x14ac:dyDescent="0.25">
      <c r="A3" s="146" t="s">
        <v>122</v>
      </c>
    </row>
    <row r="5" spans="1:59" x14ac:dyDescent="0.25">
      <c r="A5" s="146" t="s">
        <v>81</v>
      </c>
    </row>
    <row r="6" spans="1:59" s="144" customFormat="1" x14ac:dyDescent="0.25">
      <c r="A6" s="144" t="s">
        <v>71</v>
      </c>
      <c r="B6" s="144" t="s">
        <v>123</v>
      </c>
      <c r="C6" s="144" t="s">
        <v>124</v>
      </c>
      <c r="D6" s="144" t="s">
        <v>125</v>
      </c>
      <c r="E6" s="144" t="s">
        <v>126</v>
      </c>
      <c r="F6" s="144" t="s">
        <v>127</v>
      </c>
      <c r="G6" s="144" t="s">
        <v>128</v>
      </c>
      <c r="H6" s="144" t="s">
        <v>129</v>
      </c>
      <c r="I6" s="144" t="s">
        <v>130</v>
      </c>
      <c r="J6" s="144" t="s">
        <v>131</v>
      </c>
      <c r="K6" s="144" t="s">
        <v>132</v>
      </c>
      <c r="L6" s="144" t="s">
        <v>133</v>
      </c>
      <c r="M6" s="144" t="s">
        <v>134</v>
      </c>
      <c r="N6" s="144" t="s">
        <v>135</v>
      </c>
      <c r="O6" s="144" t="s">
        <v>136</v>
      </c>
      <c r="P6" s="144" t="s">
        <v>137</v>
      </c>
      <c r="Q6" s="144" t="s">
        <v>138</v>
      </c>
      <c r="R6" s="144" t="s">
        <v>139</v>
      </c>
      <c r="S6" s="144" t="s">
        <v>140</v>
      </c>
      <c r="T6" s="144" t="s">
        <v>141</v>
      </c>
      <c r="U6" s="144" t="s">
        <v>142</v>
      </c>
      <c r="V6" s="144" t="s">
        <v>143</v>
      </c>
      <c r="W6" s="144" t="s">
        <v>144</v>
      </c>
      <c r="X6" s="144" t="s">
        <v>145</v>
      </c>
      <c r="Y6" s="144" t="s">
        <v>146</v>
      </c>
      <c r="Z6" s="144" t="s">
        <v>147</v>
      </c>
      <c r="AA6" s="144" t="s">
        <v>148</v>
      </c>
      <c r="AB6" s="144" t="s">
        <v>149</v>
      </c>
      <c r="AC6" s="144" t="s">
        <v>150</v>
      </c>
      <c r="AD6" s="144" t="s">
        <v>151</v>
      </c>
      <c r="AE6" s="144" t="s">
        <v>152</v>
      </c>
      <c r="AF6" s="144" t="s">
        <v>153</v>
      </c>
      <c r="AG6" s="144" t="s">
        <v>154</v>
      </c>
      <c r="AH6" s="144" t="s">
        <v>155</v>
      </c>
      <c r="AI6" s="144" t="s">
        <v>156</v>
      </c>
      <c r="AJ6" s="144" t="s">
        <v>157</v>
      </c>
      <c r="AK6" s="144" t="s">
        <v>158</v>
      </c>
      <c r="AL6" s="144" t="s">
        <v>159</v>
      </c>
      <c r="AM6" s="144" t="s">
        <v>160</v>
      </c>
      <c r="AN6" s="144" t="s">
        <v>161</v>
      </c>
      <c r="AO6" s="144" t="s">
        <v>162</v>
      </c>
      <c r="AP6" s="144" t="s">
        <v>163</v>
      </c>
      <c r="AQ6" s="144" t="s">
        <v>164</v>
      </c>
      <c r="AR6" s="144" t="s">
        <v>165</v>
      </c>
      <c r="AS6" s="144" t="s">
        <v>166</v>
      </c>
      <c r="AT6" s="144" t="s">
        <v>167</v>
      </c>
      <c r="AU6" s="144" t="s">
        <v>168</v>
      </c>
      <c r="AV6" s="144" t="s">
        <v>169</v>
      </c>
      <c r="AW6" s="144" t="s">
        <v>170</v>
      </c>
      <c r="AX6" s="144" t="s">
        <v>171</v>
      </c>
      <c r="AY6" s="144" t="s">
        <v>172</v>
      </c>
      <c r="AZ6" s="144" t="s">
        <v>173</v>
      </c>
      <c r="BA6" s="144" t="s">
        <v>174</v>
      </c>
      <c r="BB6" s="144" t="s">
        <v>175</v>
      </c>
      <c r="BC6" s="144" t="s">
        <v>176</v>
      </c>
      <c r="BD6" s="144" t="s">
        <v>177</v>
      </c>
      <c r="BE6" s="144" t="s">
        <v>178</v>
      </c>
      <c r="BF6" s="144" t="s">
        <v>179</v>
      </c>
      <c r="BG6" s="144" t="s">
        <v>180</v>
      </c>
    </row>
    <row r="7" spans="1:59" x14ac:dyDescent="0.25">
      <c r="A7" t="s">
        <v>59</v>
      </c>
      <c r="B7" s="147">
        <v>-73.087249591120951</v>
      </c>
      <c r="C7" s="147">
        <v>-73.428341199493502</v>
      </c>
      <c r="D7" s="147">
        <v>-70.983452212533351</v>
      </c>
      <c r="E7" s="147">
        <v>-71.389921722113499</v>
      </c>
      <c r="F7" s="147">
        <v>-70.441589381434525</v>
      </c>
      <c r="G7" s="147">
        <v>-68.286288607164124</v>
      </c>
      <c r="H7" s="147">
        <v>-68.006008486088916</v>
      </c>
      <c r="I7" s="147">
        <v>-64.756178036681376</v>
      </c>
      <c r="J7" s="147">
        <v>-65.044662132231309</v>
      </c>
      <c r="K7" s="147">
        <v>-65.269811278313867</v>
      </c>
      <c r="L7" s="147">
        <v>-68.711405381867024</v>
      </c>
      <c r="M7" s="147">
        <v>-90.013344589994276</v>
      </c>
      <c r="N7" s="147">
        <v>-63.141018084078006</v>
      </c>
      <c r="O7" s="147">
        <v>-67.028613740942518</v>
      </c>
      <c r="P7" s="147">
        <v>-62.120159999081778</v>
      </c>
      <c r="Q7" s="147">
        <v>-68.985591545199568</v>
      </c>
      <c r="R7" s="147">
        <v>-66.727238840741791</v>
      </c>
      <c r="S7" s="147">
        <v>-56.800860306484189</v>
      </c>
      <c r="T7" s="147">
        <v>-65.055754020957224</v>
      </c>
      <c r="U7" s="147">
        <v>-65.645658526123896</v>
      </c>
      <c r="V7" s="147">
        <v>-65.33376205074758</v>
      </c>
      <c r="W7" s="147">
        <v>-63.500468680622937</v>
      </c>
      <c r="X7" s="147">
        <v>-65.771771037182006</v>
      </c>
      <c r="Y7" s="147">
        <v>-68.078416958884247</v>
      </c>
      <c r="Z7" s="147">
        <v>-66.037882759658856</v>
      </c>
      <c r="AA7" s="147">
        <v>-65.231750797522992</v>
      </c>
      <c r="AB7" s="147">
        <v>-67.001750952724279</v>
      </c>
      <c r="AC7" s="147">
        <v>-68.199608610567523</v>
      </c>
      <c r="AD7" s="147">
        <v>-66.076857439209462</v>
      </c>
      <c r="AE7" s="147">
        <v>-65.066132222472888</v>
      </c>
      <c r="AF7" s="147">
        <v>-64.191609722712343</v>
      </c>
      <c r="AG7" s="147">
        <v>-64.093504543870466</v>
      </c>
      <c r="AH7" s="147">
        <v>-65.691437587729624</v>
      </c>
      <c r="AI7" s="147">
        <v>-62.33914062543807</v>
      </c>
      <c r="AJ7" s="147">
        <v>-64.513666372766181</v>
      </c>
      <c r="AK7" s="147">
        <v>-66.148457342715588</v>
      </c>
      <c r="AL7" s="147">
        <v>-63.703808687973215</v>
      </c>
      <c r="AM7" s="147">
        <v>-63.084458301546753</v>
      </c>
      <c r="AN7" s="147">
        <v>-62.979881696168718</v>
      </c>
      <c r="AO7" s="147">
        <v>-64.352778205325521</v>
      </c>
      <c r="AP7" s="147">
        <v>-63.193870819312238</v>
      </c>
      <c r="AQ7" s="147">
        <v>-63.617919886784527</v>
      </c>
      <c r="AR7" s="147">
        <v>-63.985221306128558</v>
      </c>
      <c r="AS7" s="147">
        <v>-60.219548628400055</v>
      </c>
      <c r="AT7" s="147">
        <v>-66.471312585265153</v>
      </c>
      <c r="AU7" s="147">
        <v>-65.471162573516679</v>
      </c>
      <c r="AV7" s="147">
        <v>-61.683541790748464</v>
      </c>
      <c r="AW7" s="147">
        <v>-65.386826738966462</v>
      </c>
      <c r="AX7" s="147">
        <v>-57.836404140358653</v>
      </c>
      <c r="AY7" s="147">
        <v>-63.957506290187318</v>
      </c>
      <c r="AZ7" s="147">
        <v>-60.524485417206989</v>
      </c>
      <c r="BA7" s="147">
        <v>-63.8553963344065</v>
      </c>
      <c r="BB7" s="147">
        <v>-53.101307655421778</v>
      </c>
      <c r="BC7" s="147">
        <v>-39.823144551216529</v>
      </c>
      <c r="BD7" s="147">
        <v>-0.95251407803826216</v>
      </c>
      <c r="BE7" s="147">
        <v>0.5870841487279771</v>
      </c>
      <c r="BF7" s="147">
        <v>-0.21011432691315951</v>
      </c>
      <c r="BG7" s="147">
        <v>1.385505835218435E-14</v>
      </c>
    </row>
    <row r="8" spans="1:59" x14ac:dyDescent="0.25">
      <c r="A8" s="149" t="s">
        <v>60</v>
      </c>
      <c r="B8" s="150">
        <v>0</v>
      </c>
      <c r="C8" s="150">
        <v>0</v>
      </c>
      <c r="D8" s="150">
        <v>0</v>
      </c>
      <c r="E8" s="150">
        <v>0</v>
      </c>
      <c r="F8" s="150">
        <v>0</v>
      </c>
      <c r="G8" s="150">
        <v>0</v>
      </c>
      <c r="H8" s="150">
        <v>0</v>
      </c>
      <c r="I8" s="150">
        <v>0</v>
      </c>
      <c r="J8" s="150">
        <v>0</v>
      </c>
      <c r="K8" s="150">
        <v>0</v>
      </c>
      <c r="L8" s="150">
        <v>0</v>
      </c>
      <c r="M8" s="150">
        <v>0</v>
      </c>
      <c r="N8" s="150">
        <v>0</v>
      </c>
      <c r="O8" s="150">
        <v>0</v>
      </c>
      <c r="P8" s="150">
        <v>0</v>
      </c>
      <c r="Q8" s="150">
        <v>0</v>
      </c>
      <c r="R8" s="150">
        <v>0</v>
      </c>
      <c r="S8" s="150">
        <v>0</v>
      </c>
      <c r="T8" s="150">
        <v>0</v>
      </c>
      <c r="U8" s="150">
        <v>0</v>
      </c>
      <c r="V8" s="150">
        <v>0</v>
      </c>
      <c r="W8" s="150">
        <v>0</v>
      </c>
      <c r="X8" s="150">
        <v>0</v>
      </c>
      <c r="Y8" s="150">
        <v>0</v>
      </c>
      <c r="Z8" s="150">
        <v>0</v>
      </c>
      <c r="AA8" s="150">
        <v>0</v>
      </c>
      <c r="AB8" s="150">
        <v>0</v>
      </c>
      <c r="AC8" s="150">
        <v>0</v>
      </c>
      <c r="AD8" s="150">
        <v>0</v>
      </c>
      <c r="AE8" s="150">
        <v>0</v>
      </c>
      <c r="AF8" s="150">
        <v>0</v>
      </c>
      <c r="AG8" s="150">
        <v>0</v>
      </c>
      <c r="AH8" s="150">
        <v>0</v>
      </c>
      <c r="AI8" s="150">
        <v>0</v>
      </c>
      <c r="AJ8" s="150">
        <v>0</v>
      </c>
      <c r="AK8" s="150">
        <v>0</v>
      </c>
      <c r="AL8" s="150">
        <v>0</v>
      </c>
      <c r="AM8" s="150">
        <v>0</v>
      </c>
      <c r="AN8" s="150">
        <v>0</v>
      </c>
      <c r="AO8" s="150">
        <v>0</v>
      </c>
      <c r="AP8" s="150">
        <v>0</v>
      </c>
      <c r="AQ8" s="150">
        <v>0</v>
      </c>
      <c r="AR8" s="150">
        <v>0</v>
      </c>
      <c r="AS8" s="150">
        <v>0</v>
      </c>
      <c r="AT8" s="150">
        <v>0</v>
      </c>
      <c r="AU8" s="150">
        <v>0</v>
      </c>
      <c r="AV8" s="150">
        <v>0</v>
      </c>
      <c r="AW8" s="150">
        <v>0</v>
      </c>
      <c r="AX8" s="150">
        <v>0</v>
      </c>
      <c r="AY8" s="150">
        <v>0</v>
      </c>
      <c r="AZ8" s="150">
        <v>0</v>
      </c>
      <c r="BA8" s="150">
        <v>0</v>
      </c>
      <c r="BB8" s="150">
        <v>0</v>
      </c>
      <c r="BC8" s="150">
        <v>0</v>
      </c>
      <c r="BD8" s="150">
        <v>0</v>
      </c>
      <c r="BE8" s="150">
        <v>0</v>
      </c>
      <c r="BF8" s="150">
        <v>0</v>
      </c>
      <c r="BG8" s="150">
        <v>0</v>
      </c>
    </row>
    <row r="9" spans="1:59" x14ac:dyDescent="0.25">
      <c r="A9" t="s">
        <v>29</v>
      </c>
      <c r="B9" s="147">
        <v>-13.706444650015417</v>
      </c>
      <c r="C9" s="147">
        <v>-14.651647893199819</v>
      </c>
      <c r="D9" s="147">
        <v>-6.9081944370009136</v>
      </c>
      <c r="E9" s="147">
        <v>-7.9485815602836629</v>
      </c>
      <c r="F9" s="147">
        <v>-4.4294498557979889</v>
      </c>
      <c r="G9" s="147">
        <v>3.4034844279987584</v>
      </c>
      <c r="H9" s="147">
        <v>19.717179603964698</v>
      </c>
      <c r="I9" s="147">
        <v>11.413491670790034</v>
      </c>
      <c r="J9" s="147">
        <v>9.4251051636895831</v>
      </c>
      <c r="K9" s="147">
        <v>8.9528817151707969</v>
      </c>
      <c r="L9" s="147">
        <v>0.91647177381020184</v>
      </c>
      <c r="M9" s="147">
        <v>-12.103266923282998</v>
      </c>
      <c r="N9" s="147">
        <v>16.677347688626863</v>
      </c>
      <c r="O9" s="147">
        <v>-0.11500862564691973</v>
      </c>
      <c r="P9" s="147">
        <v>11.992263056092845</v>
      </c>
      <c r="Q9" s="147">
        <v>-7.5977633670971958</v>
      </c>
      <c r="R9" s="147">
        <v>-2.2289766970617997</v>
      </c>
      <c r="S9" s="147">
        <v>28.133142999569504</v>
      </c>
      <c r="T9" s="147">
        <v>6.546040352841799</v>
      </c>
      <c r="U9" s="147">
        <v>3.1283396483046748</v>
      </c>
      <c r="V9" s="147">
        <v>6.634118899805121</v>
      </c>
      <c r="W9" s="147">
        <v>8.1232492997198893</v>
      </c>
      <c r="X9" s="147">
        <v>1.2337470449172625</v>
      </c>
      <c r="Y9" s="147">
        <v>-5.5045541275155516</v>
      </c>
      <c r="Z9" s="147">
        <v>-1.2434862765016741</v>
      </c>
      <c r="AA9" s="147">
        <v>1.2532789274264093</v>
      </c>
      <c r="AB9" s="147">
        <v>-4.184397163120571</v>
      </c>
      <c r="AC9" s="147">
        <v>-7.8014184397162918</v>
      </c>
      <c r="AD9" s="147">
        <v>-3.147973260744759</v>
      </c>
      <c r="AE9" s="147">
        <v>0.18253379727340571</v>
      </c>
      <c r="AF9" s="147">
        <v>2.0985931868387353</v>
      </c>
      <c r="AG9" s="147">
        <v>2.3783153599533633</v>
      </c>
      <c r="AH9" s="147">
        <v>-2.5361108016783707</v>
      </c>
      <c r="AI9" s="147">
        <v>7.4640817736592844</v>
      </c>
      <c r="AJ9" s="147">
        <v>1.1554048788091253</v>
      </c>
      <c r="AK9" s="147">
        <v>-3.8931643277501018</v>
      </c>
      <c r="AL9" s="147">
        <v>2.9455342855449653</v>
      </c>
      <c r="AM9" s="147">
        <v>4.3995672556797842</v>
      </c>
      <c r="AN9" s="147">
        <v>3.9197958732646323</v>
      </c>
      <c r="AO9" s="147">
        <v>0.73711052673520461</v>
      </c>
      <c r="AP9" s="147">
        <v>3.1442750085387843</v>
      </c>
      <c r="AQ9" s="147">
        <v>4.0129021917698431</v>
      </c>
      <c r="AR9" s="147">
        <v>-0.89330697980854379</v>
      </c>
      <c r="AS9" s="147">
        <v>8.9365898694867649</v>
      </c>
      <c r="AT9" s="147">
        <v>-6.3644612336351676</v>
      </c>
      <c r="AU9" s="147">
        <v>-2.7532181088738037</v>
      </c>
      <c r="AV9" s="147">
        <v>5.5360263130845944</v>
      </c>
      <c r="AW9" s="147">
        <v>-3.7047657280495367</v>
      </c>
      <c r="AX9" s="147">
        <v>14.066193853427892</v>
      </c>
      <c r="AY9" s="147">
        <v>2.072948328267481</v>
      </c>
      <c r="AZ9" s="147">
        <v>3.4841493634110958</v>
      </c>
      <c r="BA9" s="147">
        <v>-11.322733165560882</v>
      </c>
      <c r="BB9" s="147">
        <v>12.857545441735944</v>
      </c>
      <c r="BC9" s="147">
        <v>-3.9800995024875703</v>
      </c>
      <c r="BD9" s="147">
        <v>-0.83224779273410698</v>
      </c>
      <c r="BE9" s="147">
        <v>0</v>
      </c>
      <c r="BF9" s="147">
        <v>0.13811123553563878</v>
      </c>
      <c r="BG9" s="147">
        <v>1.2553075918379794E-14</v>
      </c>
    </row>
    <row r="10" spans="1:59" x14ac:dyDescent="0.25">
      <c r="A10" t="s">
        <v>28</v>
      </c>
      <c r="B10" s="147">
        <v>-10.006301197227472</v>
      </c>
      <c r="C10" s="147">
        <v>-9.5713554987212301</v>
      </c>
      <c r="D10" s="147">
        <v>-4.8844595334574619</v>
      </c>
      <c r="E10" s="147">
        <v>-5.5978260869565224</v>
      </c>
      <c r="F10" s="147">
        <v>-2.9956632936728549</v>
      </c>
      <c r="G10" s="147">
        <v>2.1550094517958458</v>
      </c>
      <c r="H10" s="147">
        <v>24.201568940300483</v>
      </c>
      <c r="I10" s="147">
        <v>5.3791708796764484</v>
      </c>
      <c r="J10" s="147">
        <v>4.3503176778373005</v>
      </c>
      <c r="K10" s="147">
        <v>4.1679160419790184</v>
      </c>
      <c r="L10" s="147">
        <v>2.1354470217973995</v>
      </c>
      <c r="M10" s="147">
        <v>-4.9096724003803294</v>
      </c>
      <c r="N10" s="147">
        <v>5.649554740701916</v>
      </c>
      <c r="O10" s="147">
        <v>1.1492361927144443</v>
      </c>
      <c r="P10" s="147">
        <v>-3.5369118959581489</v>
      </c>
      <c r="Q10" s="147">
        <v>-6.1526667396780237</v>
      </c>
      <c r="R10" s="147">
        <v>-0.991488382792725</v>
      </c>
      <c r="S10" s="147">
        <v>-7.7760800111126596</v>
      </c>
      <c r="T10" s="147">
        <v>-6.0917740575695429</v>
      </c>
      <c r="U10" s="147">
        <v>-2.9827278141751066</v>
      </c>
      <c r="V10" s="147">
        <v>-4.4389703165414334</v>
      </c>
      <c r="W10" s="147">
        <v>-10.210692972841283</v>
      </c>
      <c r="X10" s="147">
        <v>-18.709239130434778</v>
      </c>
      <c r="Y10" s="147">
        <v>-9.2716839549768313</v>
      </c>
      <c r="Z10" s="147">
        <v>-2.5095144735324393</v>
      </c>
      <c r="AA10" s="147">
        <v>-1.6033353186420432</v>
      </c>
      <c r="AB10" s="147">
        <v>-0.18764302059498653</v>
      </c>
      <c r="AC10" s="147">
        <v>5.2173913043478386</v>
      </c>
      <c r="AD10" s="147">
        <v>-5.7895334317175573</v>
      </c>
      <c r="AE10" s="147">
        <v>-5.0635272176244381</v>
      </c>
      <c r="AF10" s="147">
        <v>-3.2478023283440223</v>
      </c>
      <c r="AG10" s="147">
        <v>-2.9827278141751066</v>
      </c>
      <c r="AH10" s="147">
        <v>-6.8609150921921254</v>
      </c>
      <c r="AI10" s="147">
        <v>-0.93932976205305752</v>
      </c>
      <c r="AJ10" s="147">
        <v>0.97228858098422566</v>
      </c>
      <c r="AK10" s="147">
        <v>2.6595744680851117</v>
      </c>
      <c r="AL10" s="147">
        <v>1.4436235921036573</v>
      </c>
      <c r="AM10" s="147">
        <v>2.402358142962437</v>
      </c>
      <c r="AN10" s="147">
        <v>-1.5864022662889339</v>
      </c>
      <c r="AO10" s="147">
        <v>3.7127503663898569</v>
      </c>
      <c r="AP10" s="147">
        <v>2.2170218007143885</v>
      </c>
      <c r="AQ10" s="147">
        <v>1.4541881601572204</v>
      </c>
      <c r="AR10" s="147">
        <v>-2.7892611071513378</v>
      </c>
      <c r="AS10" s="147">
        <v>0.29843066632364279</v>
      </c>
      <c r="AT10" s="147">
        <v>-3.1604041321375869</v>
      </c>
      <c r="AU10" s="147">
        <v>-3.2637836577689745</v>
      </c>
      <c r="AV10" s="147">
        <v>-4.1688720856962931</v>
      </c>
      <c r="AW10" s="147">
        <v>-3.6470174616195896</v>
      </c>
      <c r="AX10" s="147">
        <v>3.9677331145747723</v>
      </c>
      <c r="AY10" s="147">
        <v>1.1751552795031051</v>
      </c>
      <c r="AZ10" s="147">
        <v>5.6495547407019471</v>
      </c>
      <c r="BA10" s="147">
        <v>-7.5151940158952701</v>
      </c>
      <c r="BB10" s="147">
        <v>0.58450906996834806</v>
      </c>
      <c r="BC10" s="147">
        <v>-7.3199221284879945</v>
      </c>
      <c r="BD10" s="147">
        <v>-5.8118899733806613</v>
      </c>
      <c r="BE10" s="147">
        <v>-1.7391304347826182</v>
      </c>
      <c r="BF10" s="147">
        <v>3.345537757437087</v>
      </c>
      <c r="BG10" s="147">
        <v>0</v>
      </c>
    </row>
    <row r="11" spans="1:59" x14ac:dyDescent="0.25">
      <c r="A11" t="s">
        <v>3</v>
      </c>
      <c r="B11" s="147">
        <v>-56.48953301127213</v>
      </c>
      <c r="C11" s="147">
        <v>-45.505882352941171</v>
      </c>
      <c r="D11" s="147">
        <v>-38.421494542401355</v>
      </c>
      <c r="E11" s="147">
        <v>-42.1</v>
      </c>
      <c r="F11" s="147">
        <v>-34.185848252344407</v>
      </c>
      <c r="G11" s="147">
        <v>-26.576086956521749</v>
      </c>
      <c r="H11" s="147">
        <v>-25.239551478083587</v>
      </c>
      <c r="I11" s="147">
        <v>-40.15503875968993</v>
      </c>
      <c r="J11" s="147">
        <v>-48.385864374403049</v>
      </c>
      <c r="K11" s="147">
        <v>-40.842911877394627</v>
      </c>
      <c r="L11" s="147">
        <v>-34.459338695263632</v>
      </c>
      <c r="M11" s="147">
        <v>-66.746189529489726</v>
      </c>
      <c r="N11" s="147">
        <v>47.269076305220878</v>
      </c>
      <c r="O11" s="147">
        <v>-26.972972972972986</v>
      </c>
      <c r="P11" s="147">
        <v>62.248289345063533</v>
      </c>
      <c r="Q11" s="147">
        <v>0.47019311502940048</v>
      </c>
      <c r="R11" s="147">
        <v>-35.326278659611994</v>
      </c>
      <c r="S11" s="147">
        <v>-46.560170394036206</v>
      </c>
      <c r="T11" s="147">
        <v>-18.024007386888268</v>
      </c>
      <c r="U11" s="147">
        <v>-18.922374429223748</v>
      </c>
      <c r="V11" s="147">
        <v>563.3805476864967</v>
      </c>
      <c r="W11" s="147">
        <v>69.393090569561167</v>
      </c>
      <c r="X11" s="147">
        <v>7.2222222222222046</v>
      </c>
      <c r="Y11" s="147">
        <v>-5.2961082910321675</v>
      </c>
      <c r="Z11" s="147">
        <v>-35.154730327144115</v>
      </c>
      <c r="AA11" s="147">
        <v>-1.2968036529680129</v>
      </c>
      <c r="AB11" s="147">
        <v>-28.894736842105267</v>
      </c>
      <c r="AC11" s="147">
        <v>-3.3333333333333326</v>
      </c>
      <c r="AD11" s="147">
        <v>-36.170583115752827</v>
      </c>
      <c r="AE11" s="147">
        <v>-20.661304736371765</v>
      </c>
      <c r="AF11" s="147">
        <v>-29.6903460837887</v>
      </c>
      <c r="AG11" s="147">
        <v>-22.447488584474883</v>
      </c>
      <c r="AH11" s="147">
        <v>-19.16230366492146</v>
      </c>
      <c r="AI11" s="147">
        <v>3.2282712511938998</v>
      </c>
      <c r="AJ11" s="147">
        <v>34.322344322344314</v>
      </c>
      <c r="AK11" s="147">
        <v>36.87943262411347</v>
      </c>
      <c r="AL11" s="147">
        <v>-6.8152274837511548</v>
      </c>
      <c r="AM11" s="147">
        <v>-1.8644067796610275</v>
      </c>
      <c r="AN11" s="147">
        <v>2.0585457979226005</v>
      </c>
      <c r="AO11" s="147">
        <v>19.269662921348328</v>
      </c>
      <c r="AP11" s="147">
        <v>-1.5864022662889457</v>
      </c>
      <c r="AQ11" s="147">
        <v>34.482109227871945</v>
      </c>
      <c r="AR11" s="147">
        <v>-1.5664845173041768</v>
      </c>
      <c r="AS11" s="147">
        <v>-1.025641025641024</v>
      </c>
      <c r="AT11" s="147">
        <v>91.488250652741499</v>
      </c>
      <c r="AU11" s="147">
        <v>-10.312779267202874</v>
      </c>
      <c r="AV11" s="147">
        <v>4.4251207729468636</v>
      </c>
      <c r="AW11" s="147">
        <v>4.0431266846361051</v>
      </c>
      <c r="AX11" s="147">
        <v>33.522012578616355</v>
      </c>
      <c r="AY11" s="147">
        <v>-0.74285714285714177</v>
      </c>
      <c r="AZ11" s="147">
        <v>70.522088353413622</v>
      </c>
      <c r="BA11" s="147">
        <v>-51.577060931899645</v>
      </c>
      <c r="BB11" s="147">
        <v>19.293598233995588</v>
      </c>
      <c r="BC11" s="147">
        <v>-42.388059701492544</v>
      </c>
      <c r="BD11" s="147">
        <v>-21.224489795918362</v>
      </c>
      <c r="BE11" s="147">
        <v>13.33333333333335</v>
      </c>
      <c r="BF11" s="147">
        <v>-11.964912280701739</v>
      </c>
      <c r="BG11" s="147">
        <v>0</v>
      </c>
    </row>
    <row r="12" spans="1:59" x14ac:dyDescent="0.25">
      <c r="A12" t="s">
        <v>49</v>
      </c>
      <c r="B12" s="147">
        <v>-38.813405797101453</v>
      </c>
      <c r="C12" s="147">
        <v>-64.52205882352942</v>
      </c>
      <c r="D12" s="147">
        <v>-66.577455919395462</v>
      </c>
      <c r="E12" s="147">
        <v>-66.828125</v>
      </c>
      <c r="F12" s="147">
        <v>-66.064578005115081</v>
      </c>
      <c r="G12" s="147">
        <v>-63.943614130434788</v>
      </c>
      <c r="H12" s="147">
        <v>-53.889525993883794</v>
      </c>
      <c r="I12" s="147">
        <v>-63.181322674418603</v>
      </c>
      <c r="J12" s="147">
        <v>-61.980659025787965</v>
      </c>
      <c r="K12" s="147">
        <v>-61.871408045977006</v>
      </c>
      <c r="L12" s="147">
        <v>-41.789544235924929</v>
      </c>
      <c r="M12" s="147">
        <v>-23.260437375745521</v>
      </c>
      <c r="N12" s="147">
        <v>-38.234186746987959</v>
      </c>
      <c r="O12" s="147">
        <v>-59.248310810810821</v>
      </c>
      <c r="P12" s="147">
        <v>-64.626099706744853</v>
      </c>
      <c r="Q12" s="147">
        <v>-63.539042821158695</v>
      </c>
      <c r="R12" s="147">
        <v>-63.301917989417987</v>
      </c>
      <c r="S12" s="147">
        <v>-61.461661341853038</v>
      </c>
      <c r="T12" s="147">
        <v>-43.195983379501378</v>
      </c>
      <c r="U12" s="147">
        <v>-60.342465753424655</v>
      </c>
      <c r="V12" s="147">
        <v>-57.285764872521241</v>
      </c>
      <c r="W12" s="147">
        <v>-67.900910364145659</v>
      </c>
      <c r="X12" s="147">
        <v>-60.734049479166664</v>
      </c>
      <c r="Y12" s="147">
        <v>-70.915291878172582</v>
      </c>
      <c r="Z12" s="147">
        <v>-74.403183023872671</v>
      </c>
      <c r="AA12" s="147">
        <v>-70.256849315068493</v>
      </c>
      <c r="AB12" s="147">
        <v>-74.60526315789474</v>
      </c>
      <c r="AC12" s="147">
        <v>-73.4375</v>
      </c>
      <c r="AD12" s="147">
        <v>-77.953655352480411</v>
      </c>
      <c r="AE12" s="147">
        <v>-77.362600536193042</v>
      </c>
      <c r="AF12" s="147">
        <v>-78.577527322404379</v>
      </c>
      <c r="AG12" s="147">
        <v>-78.518835616438352</v>
      </c>
      <c r="AH12" s="147">
        <v>-81.053664921465966</v>
      </c>
      <c r="AI12" s="147">
        <v>-79.262177650429805</v>
      </c>
      <c r="AJ12" s="147">
        <v>-80.116758241758248</v>
      </c>
      <c r="AK12" s="147">
        <v>-77.543218085106375</v>
      </c>
      <c r="AL12" s="147">
        <v>-83.199860724233972</v>
      </c>
      <c r="AM12" s="147">
        <v>-82.962570621468927</v>
      </c>
      <c r="AN12" s="147">
        <v>-64.120042492917847</v>
      </c>
      <c r="AO12" s="147">
        <v>-39.009831460674157</v>
      </c>
      <c r="AP12" s="147">
        <v>-76.080028328611903</v>
      </c>
      <c r="AQ12" s="147">
        <v>-64.221398305084747</v>
      </c>
      <c r="AR12" s="147">
        <v>-85.169057377049185</v>
      </c>
      <c r="AS12" s="147">
        <v>-85.724852071005913</v>
      </c>
      <c r="AT12" s="147">
        <v>-76.378916449086162</v>
      </c>
      <c r="AU12" s="147">
        <v>-74.128686327077759</v>
      </c>
      <c r="AV12" s="147">
        <v>-54.547101449275374</v>
      </c>
      <c r="AW12" s="147">
        <v>-39.850067385444746</v>
      </c>
      <c r="AX12" s="147">
        <v>-31.721698113207541</v>
      </c>
      <c r="AY12" s="147">
        <v>-3.4999999999999871</v>
      </c>
      <c r="AZ12" s="147">
        <v>12.631777108433727</v>
      </c>
      <c r="BA12" s="147">
        <v>0.52083333333331883</v>
      </c>
      <c r="BB12" s="147">
        <v>-16.121688741721865</v>
      </c>
      <c r="BC12" s="147">
        <v>28.276585820895487</v>
      </c>
      <c r="BD12" s="147">
        <v>-1.5306122448979769</v>
      </c>
      <c r="BE12" s="147">
        <v>3.1249999999999822</v>
      </c>
      <c r="BF12" s="147">
        <v>1.5789473684210447</v>
      </c>
      <c r="BG12" s="147">
        <v>0</v>
      </c>
    </row>
    <row r="13" spans="1:59" x14ac:dyDescent="0.25">
      <c r="A13" t="s">
        <v>4</v>
      </c>
      <c r="B13" s="147">
        <v>-97.539761918769969</v>
      </c>
      <c r="C13" s="147">
        <v>-98.03359070285758</v>
      </c>
      <c r="D13" s="147">
        <v>-97.960686201995344</v>
      </c>
      <c r="E13" s="147">
        <v>-98.171853856562933</v>
      </c>
      <c r="F13" s="147">
        <v>-98.062979972244236</v>
      </c>
      <c r="G13" s="147">
        <v>-97.941916220509512</v>
      </c>
      <c r="H13" s="147">
        <v>-97.84360218991695</v>
      </c>
      <c r="I13" s="147">
        <v>-97.570569909053717</v>
      </c>
      <c r="J13" s="147">
        <v>-97.455711466358551</v>
      </c>
      <c r="K13" s="147">
        <v>-97.448400292411307</v>
      </c>
      <c r="L13" s="147">
        <v>-97.54940195249722</v>
      </c>
      <c r="M13" s="147">
        <v>-98.805811948337038</v>
      </c>
      <c r="N13" s="147">
        <v>-97.561422958410105</v>
      </c>
      <c r="O13" s="147">
        <v>-97.882456204513034</v>
      </c>
      <c r="P13" s="147">
        <v>-96.094032119175083</v>
      </c>
      <c r="Q13" s="147">
        <v>-97.565980305607354</v>
      </c>
      <c r="R13" s="147">
        <v>-97.098180724703056</v>
      </c>
      <c r="S13" s="147">
        <v>-96.078372033704113</v>
      </c>
      <c r="T13" s="147">
        <v>-97.902008778801928</v>
      </c>
      <c r="U13" s="147">
        <v>-97.137931673679716</v>
      </c>
      <c r="V13" s="147">
        <v>-97.55852599217225</v>
      </c>
      <c r="W13" s="147">
        <v>-97.14695079655678</v>
      </c>
      <c r="X13" s="147">
        <v>-96.871476093820476</v>
      </c>
      <c r="Y13" s="147">
        <v>-96.950880253875795</v>
      </c>
      <c r="Z13" s="147">
        <v>-96.536289989698616</v>
      </c>
      <c r="AA13" s="147">
        <v>-96.422414592099656</v>
      </c>
      <c r="AB13" s="147">
        <v>-96.907271561854571</v>
      </c>
      <c r="AC13" s="147">
        <v>-96.955345060893109</v>
      </c>
      <c r="AD13" s="147">
        <v>-96.7951186593979</v>
      </c>
      <c r="AE13" s="147">
        <v>-95.86899186278103</v>
      </c>
      <c r="AF13" s="147">
        <v>-96.075408357180365</v>
      </c>
      <c r="AG13" s="147">
        <v>-96.064656051309612</v>
      </c>
      <c r="AH13" s="147">
        <v>-96.034686749463333</v>
      </c>
      <c r="AI13" s="147">
        <v>-94.911422932717102</v>
      </c>
      <c r="AJ13" s="147">
        <v>-95.551606715341492</v>
      </c>
      <c r="AK13" s="147">
        <v>-95.832493593988417</v>
      </c>
      <c r="AL13" s="147">
        <v>-95.053166026513281</v>
      </c>
      <c r="AM13" s="147">
        <v>-95.425945888091263</v>
      </c>
      <c r="AN13" s="147">
        <v>-94.081275132538806</v>
      </c>
      <c r="AO13" s="147">
        <v>-92.737300634018027</v>
      </c>
      <c r="AP13" s="147">
        <v>-94.525179497598387</v>
      </c>
      <c r="AQ13" s="147">
        <v>-94.614420158559057</v>
      </c>
      <c r="AR13" s="147">
        <v>-93.363872313050422</v>
      </c>
      <c r="AS13" s="147">
        <v>-94.127679336381334</v>
      </c>
      <c r="AT13" s="147">
        <v>-95.704095224299294</v>
      </c>
      <c r="AU13" s="147">
        <v>-95.79897477570951</v>
      </c>
      <c r="AV13" s="147">
        <v>-94.095428605047942</v>
      </c>
      <c r="AW13" s="147">
        <v>-94.016464297568291</v>
      </c>
      <c r="AX13" s="147">
        <v>-89.980510804163373</v>
      </c>
      <c r="AY13" s="147">
        <v>-94.030543205103427</v>
      </c>
      <c r="AZ13" s="147">
        <v>-93.156251528441231</v>
      </c>
      <c r="BA13" s="147">
        <v>-87.643866311638803</v>
      </c>
      <c r="BB13" s="147">
        <v>-82.704388425382433</v>
      </c>
      <c r="BC13" s="147">
        <v>-47.864702199422375</v>
      </c>
      <c r="BD13" s="147">
        <v>-9.3921736488912249</v>
      </c>
      <c r="BE13" s="147">
        <v>0.6765899864682039</v>
      </c>
      <c r="BF13" s="147">
        <v>3.5033117299337744</v>
      </c>
      <c r="BG13" s="147">
        <v>0.13531799729365274</v>
      </c>
    </row>
    <row r="14" spans="1:59" x14ac:dyDescent="0.25">
      <c r="A14" t="s">
        <v>5</v>
      </c>
      <c r="B14" s="147">
        <v>-99.036589627115262</v>
      </c>
      <c r="C14" s="147">
        <v>-99.895724994934824</v>
      </c>
      <c r="D14" s="147">
        <v>-99.94418529325857</v>
      </c>
      <c r="E14" s="147">
        <v>-99.889207807118254</v>
      </c>
      <c r="F14" s="147">
        <v>-99.886657603190031</v>
      </c>
      <c r="G14" s="147">
        <v>-99.879573703389397</v>
      </c>
      <c r="H14" s="147">
        <v>-99.932237190898007</v>
      </c>
      <c r="I14" s="147">
        <v>-99.93558593437109</v>
      </c>
      <c r="J14" s="147">
        <v>-99.873017543975067</v>
      </c>
      <c r="K14" s="147">
        <v>-99.872652651860065</v>
      </c>
      <c r="L14" s="147">
        <v>-99.94059399845483</v>
      </c>
      <c r="M14" s="147">
        <v>-99.911894876435994</v>
      </c>
      <c r="N14" s="147">
        <v>-99.933257715131475</v>
      </c>
      <c r="O14" s="147">
        <v>-99.94011232817202</v>
      </c>
      <c r="P14" s="147">
        <v>-99.935019241711601</v>
      </c>
      <c r="Q14" s="147">
        <v>-99.94418529325857</v>
      </c>
      <c r="R14" s="147">
        <v>-99.941379792126057</v>
      </c>
      <c r="S14" s="147">
        <v>-99.929206266529235</v>
      </c>
      <c r="T14" s="147">
        <v>-99.938619283722019</v>
      </c>
      <c r="U14" s="147">
        <v>-99.939291949105908</v>
      </c>
      <c r="V14" s="147">
        <v>-99.937228219330464</v>
      </c>
      <c r="W14" s="147">
        <v>-99.937931544604069</v>
      </c>
      <c r="X14" s="147">
        <v>-99.884591465748173</v>
      </c>
      <c r="Y14" s="147">
        <v>-99.831280924545567</v>
      </c>
      <c r="Z14" s="147">
        <v>-99.941224300858494</v>
      </c>
      <c r="AA14" s="147">
        <v>-99.939291949105908</v>
      </c>
      <c r="AB14" s="147">
        <v>-99.941688319535928</v>
      </c>
      <c r="AC14" s="147">
        <v>-99.885189437428252</v>
      </c>
      <c r="AD14" s="147">
        <v>-99.82643520697377</v>
      </c>
      <c r="AE14" s="147">
        <v>-99.94059399845483</v>
      </c>
      <c r="AF14" s="147">
        <v>-99.939457818097395</v>
      </c>
      <c r="AG14" s="147">
        <v>-99.878583898211787</v>
      </c>
      <c r="AH14" s="147">
        <v>-99.883987232584559</v>
      </c>
      <c r="AI14" s="147">
        <v>-99.873017543975067</v>
      </c>
      <c r="AJ14" s="147">
        <v>-99.817375506238889</v>
      </c>
      <c r="AK14" s="147">
        <v>-99.764271930038845</v>
      </c>
      <c r="AL14" s="147">
        <v>-99.876554659741785</v>
      </c>
      <c r="AM14" s="147">
        <v>-99.874811081489554</v>
      </c>
      <c r="AN14" s="147">
        <v>-99.686141096652293</v>
      </c>
      <c r="AO14" s="147">
        <v>-99.626543170061538</v>
      </c>
      <c r="AP14" s="147">
        <v>-99.497825754643642</v>
      </c>
      <c r="AQ14" s="147">
        <v>-99.624433244468662</v>
      </c>
      <c r="AR14" s="147">
        <v>-99.212951635266293</v>
      </c>
      <c r="AS14" s="147">
        <v>-99.082194851867214</v>
      </c>
      <c r="AT14" s="147">
        <v>-99.247885896886316</v>
      </c>
      <c r="AU14" s="147">
        <v>-99.465345986093453</v>
      </c>
      <c r="AV14" s="147">
        <v>-99.100816985307588</v>
      </c>
      <c r="AW14" s="147">
        <v>-99.163832506552879</v>
      </c>
      <c r="AX14" s="147">
        <v>-98.81542938428322</v>
      </c>
      <c r="AY14" s="147">
        <v>-98.987042807938337</v>
      </c>
      <c r="AZ14" s="147">
        <v>-98.665154302629574</v>
      </c>
      <c r="BA14" s="147">
        <v>-98.213029147068625</v>
      </c>
      <c r="BB14" s="147">
        <v>-97.578713665498299</v>
      </c>
      <c r="BC14" s="147">
        <v>-64.116558424867634</v>
      </c>
      <c r="BD14" s="147">
        <v>-1.9828252770683785</v>
      </c>
      <c r="BE14" s="147">
        <v>-2.9850746268657073</v>
      </c>
      <c r="BF14" s="147">
        <v>-1.3366366547827613</v>
      </c>
      <c r="BG14" s="147">
        <v>-0.34443168771528176</v>
      </c>
    </row>
    <row r="15" spans="1:59" x14ac:dyDescent="0.25">
      <c r="A15" t="s">
        <v>61</v>
      </c>
      <c r="B15" s="147">
        <v>-98.897538843191015</v>
      </c>
      <c r="C15" s="147">
        <v>-99.84658187599365</v>
      </c>
      <c r="D15" s="147">
        <v>-99.835761454149363</v>
      </c>
      <c r="E15" s="147">
        <v>-99.836993243243242</v>
      </c>
      <c r="F15" s="147">
        <v>-99.833241169558306</v>
      </c>
      <c r="G15" s="147">
        <v>-99.822818742655699</v>
      </c>
      <c r="H15" s="147">
        <v>-99.60120671129846</v>
      </c>
      <c r="I15" s="147">
        <v>-99.810457259585178</v>
      </c>
      <c r="J15" s="147">
        <v>-99.813172771625489</v>
      </c>
      <c r="K15" s="147">
        <v>-99.812635911773839</v>
      </c>
      <c r="L15" s="147">
        <v>-99.65038765306862</v>
      </c>
      <c r="M15" s="147">
        <v>-99.870372360431986</v>
      </c>
      <c r="N15" s="147">
        <v>-99.803606317160529</v>
      </c>
      <c r="O15" s="147">
        <v>-99.823776479181873</v>
      </c>
      <c r="P15" s="147">
        <v>-99.808789728144561</v>
      </c>
      <c r="Q15" s="147">
        <v>-99.50728436244809</v>
      </c>
      <c r="R15" s="147">
        <v>-99.827506077506072</v>
      </c>
      <c r="S15" s="147">
        <v>-99.791684655901918</v>
      </c>
      <c r="T15" s="147">
        <v>-99.819383095006359</v>
      </c>
      <c r="U15" s="147">
        <v>-99.821362458348744</v>
      </c>
      <c r="V15" s="147">
        <v>-99.815289794043338</v>
      </c>
      <c r="W15" s="147">
        <v>-99.817359376182907</v>
      </c>
      <c r="X15" s="147">
        <v>-99.830201295045057</v>
      </c>
      <c r="Y15" s="147">
        <v>-99.834510906845935</v>
      </c>
      <c r="Z15" s="147">
        <v>-99.827048533945089</v>
      </c>
      <c r="AA15" s="147">
        <v>-99.821362458348744</v>
      </c>
      <c r="AB15" s="147">
        <v>-99.656827880512097</v>
      </c>
      <c r="AC15" s="147">
        <v>-99.831081081081081</v>
      </c>
      <c r="AD15" s="147">
        <v>-99.659515912779611</v>
      </c>
      <c r="AE15" s="147">
        <v>-99.65038765306862</v>
      </c>
      <c r="AF15" s="147">
        <v>-99.643701078127307</v>
      </c>
      <c r="AG15" s="147">
        <v>-99.642724916697517</v>
      </c>
      <c r="AH15" s="147">
        <v>-99.146561482948911</v>
      </c>
      <c r="AI15" s="147">
        <v>-99.626345543250977</v>
      </c>
      <c r="AJ15" s="147">
        <v>-99.462615087615092</v>
      </c>
      <c r="AK15" s="147">
        <v>-99.653177113283505</v>
      </c>
      <c r="AL15" s="147">
        <v>-99.818376872694415</v>
      </c>
      <c r="AM15" s="147">
        <v>-99.815811574286144</v>
      </c>
      <c r="AN15" s="147">
        <v>-99.630579588086661</v>
      </c>
      <c r="AO15" s="147">
        <v>-99.633692681445496</v>
      </c>
      <c r="AP15" s="147">
        <v>-99.630579588086661</v>
      </c>
      <c r="AQ15" s="147">
        <v>-99.631623148572302</v>
      </c>
      <c r="AR15" s="147">
        <v>-99.465551617190968</v>
      </c>
      <c r="AS15" s="147">
        <v>-99.807092595554138</v>
      </c>
      <c r="AT15" s="147">
        <v>-99.659515912779611</v>
      </c>
      <c r="AU15" s="147">
        <v>-99.825193826534303</v>
      </c>
      <c r="AV15" s="147">
        <v>-99.811006658832753</v>
      </c>
      <c r="AW15" s="147">
        <v>-99.648502950389755</v>
      </c>
      <c r="AX15" s="147">
        <v>-99.179840217576071</v>
      </c>
      <c r="AY15" s="147">
        <v>-99.441119691119695</v>
      </c>
      <c r="AZ15" s="147">
        <v>-99.214425268642131</v>
      </c>
      <c r="BA15" s="147">
        <v>-99.474171752397552</v>
      </c>
      <c r="BB15" s="147">
        <v>-99.13638804367281</v>
      </c>
      <c r="BC15" s="147">
        <v>-76.643807987091577</v>
      </c>
      <c r="BD15" s="147">
        <v>2.4613899613899535</v>
      </c>
      <c r="BE15" s="147">
        <v>8.108108108108123</v>
      </c>
      <c r="BF15" s="147">
        <v>-2.5391180654338465</v>
      </c>
      <c r="BG15" s="147">
        <v>-1.013513513513504</v>
      </c>
    </row>
    <row r="16" spans="1:59" x14ac:dyDescent="0.25">
      <c r="A16" t="s">
        <v>50</v>
      </c>
      <c r="B16" s="147">
        <v>-97.257743677181011</v>
      </c>
      <c r="C16" s="147">
        <v>-97.996539792387537</v>
      </c>
      <c r="D16" s="147">
        <v>-98.570158542006226</v>
      </c>
      <c r="E16" s="147">
        <v>-98.580882352941174</v>
      </c>
      <c r="F16" s="147">
        <v>-98.548217240860538</v>
      </c>
      <c r="G16" s="147">
        <v>-98.457480818414325</v>
      </c>
      <c r="H16" s="147">
        <v>-98.264076272710923</v>
      </c>
      <c r="I16" s="147">
        <v>-99.174931600547183</v>
      </c>
      <c r="J16" s="147">
        <v>-99.186752064722739</v>
      </c>
      <c r="K16" s="147">
        <v>-99.18441514536849</v>
      </c>
      <c r="L16" s="147">
        <v>-99.239079009619928</v>
      </c>
      <c r="M16" s="147">
        <v>-99.435738510115783</v>
      </c>
      <c r="N16" s="147">
        <v>-99.145109851169394</v>
      </c>
      <c r="O16" s="147">
        <v>-99.232909379968206</v>
      </c>
      <c r="P16" s="147">
        <v>-99.167672934276354</v>
      </c>
      <c r="Q16" s="147">
        <v>-99.285079271003113</v>
      </c>
      <c r="R16" s="147">
        <v>-99.249144102085282</v>
      </c>
      <c r="S16" s="147">
        <v>-99.093215560984774</v>
      </c>
      <c r="T16" s="147">
        <v>-99.213785237086526</v>
      </c>
      <c r="U16" s="147">
        <v>-99.222401289282828</v>
      </c>
      <c r="V16" s="147">
        <v>-99.195967338776867</v>
      </c>
      <c r="W16" s="147">
        <v>-99.204976108090293</v>
      </c>
      <c r="X16" s="147">
        <v>-99.260876225490208</v>
      </c>
      <c r="Y16" s="147">
        <v>-99.279635712152881</v>
      </c>
      <c r="Z16" s="147">
        <v>-99.247152441878612</v>
      </c>
      <c r="AA16" s="147">
        <v>-99.222401289282828</v>
      </c>
      <c r="AB16" s="147">
        <v>-99.253095975232199</v>
      </c>
      <c r="AC16" s="147">
        <v>-99.264705882352928</v>
      </c>
      <c r="AD16" s="147">
        <v>-99.258946398402713</v>
      </c>
      <c r="AE16" s="147">
        <v>-99.239079009619928</v>
      </c>
      <c r="AF16" s="147">
        <v>-99.224525875924144</v>
      </c>
      <c r="AG16" s="147">
        <v>-99.222401289282828</v>
      </c>
      <c r="AH16" s="147">
        <v>-99.257006467508475</v>
      </c>
      <c r="AI16" s="147">
        <v>-99.186752064722739</v>
      </c>
      <c r="AJ16" s="147">
        <v>-99.220265029088566</v>
      </c>
      <c r="AK16" s="147">
        <v>-99.245150187734666</v>
      </c>
      <c r="AL16" s="147">
        <v>-99.209405210552191</v>
      </c>
      <c r="AM16" s="147">
        <v>-99.198238617480882</v>
      </c>
      <c r="AN16" s="147">
        <v>-99.195967338776867</v>
      </c>
      <c r="AO16" s="147">
        <v>-99.20274289491077</v>
      </c>
      <c r="AP16" s="147">
        <v>-99.195967338776867</v>
      </c>
      <c r="AQ16" s="147">
        <v>-99.198238617480882</v>
      </c>
      <c r="AR16" s="147">
        <v>-99.224525875924144</v>
      </c>
      <c r="AS16" s="147">
        <v>-99.16028541594153</v>
      </c>
      <c r="AT16" s="147">
        <v>-99.258946398402713</v>
      </c>
      <c r="AU16" s="147">
        <v>-99.239079009619928</v>
      </c>
      <c r="AV16" s="147">
        <v>-99.177323103154308</v>
      </c>
      <c r="AW16" s="147">
        <v>-99.23497700967178</v>
      </c>
      <c r="AX16" s="147">
        <v>-99.107473177950439</v>
      </c>
      <c r="AY16" s="147">
        <v>-99.189075630252105</v>
      </c>
      <c r="AZ16" s="147">
        <v>-99.145109851169394</v>
      </c>
      <c r="BA16" s="147">
        <v>-99.237033523086652</v>
      </c>
      <c r="BB16" s="147">
        <v>-99.060186988702768</v>
      </c>
      <c r="BC16" s="147">
        <v>-74.582967515364359</v>
      </c>
      <c r="BD16" s="147">
        <v>12.950180072028793</v>
      </c>
      <c r="BE16" s="147">
        <v>49.999999999999993</v>
      </c>
      <c r="BF16" s="147">
        <v>-4.3962848297213686</v>
      </c>
      <c r="BG16" s="147">
        <v>0</v>
      </c>
    </row>
    <row r="17" spans="1:59" x14ac:dyDescent="0.25">
      <c r="A17" t="s">
        <v>62</v>
      </c>
      <c r="B17" s="147">
        <v>1046.9595889885745</v>
      </c>
      <c r="C17" s="147">
        <v>995.64892623716173</v>
      </c>
      <c r="D17" s="147">
        <v>1026.6242853144615</v>
      </c>
      <c r="E17" s="147">
        <v>1002.8571428571429</v>
      </c>
      <c r="F17" s="147">
        <v>1012.5725652579875</v>
      </c>
      <c r="G17" s="147">
        <v>1073.7836438923396</v>
      </c>
      <c r="H17" s="147">
        <v>1286.5346342410562</v>
      </c>
      <c r="I17" s="147">
        <v>1111.1480251015137</v>
      </c>
      <c r="J17" s="147">
        <v>1076.2405057533999</v>
      </c>
      <c r="K17" s="147">
        <v>1079.6205072067144</v>
      </c>
      <c r="L17" s="147">
        <v>1025.1968168858248</v>
      </c>
      <c r="M17" s="147">
        <v>1069.3647637981635</v>
      </c>
      <c r="N17" s="147">
        <v>1164.1518454771467</v>
      </c>
      <c r="O17" s="147">
        <v>976.36207636207666</v>
      </c>
      <c r="P17" s="147">
        <v>1067.9002001582649</v>
      </c>
      <c r="Q17" s="147">
        <v>856.85898204789908</v>
      </c>
      <c r="R17" s="147">
        <v>896.85059208868745</v>
      </c>
      <c r="S17" s="147">
        <v>1152.8018662203967</v>
      </c>
      <c r="T17" s="147">
        <v>994.71046036143025</v>
      </c>
      <c r="U17" s="147">
        <v>940.7479886931942</v>
      </c>
      <c r="V17" s="147">
        <v>1019.5197625792528</v>
      </c>
      <c r="W17" s="147">
        <v>981.23249299719907</v>
      </c>
      <c r="X17" s="147">
        <v>889.25264550264558</v>
      </c>
      <c r="Y17" s="147">
        <v>833.04326806864901</v>
      </c>
      <c r="Z17" s="147">
        <v>875.11683718580286</v>
      </c>
      <c r="AA17" s="147">
        <v>915.56860186997199</v>
      </c>
      <c r="AB17" s="147">
        <v>851.2949039264829</v>
      </c>
      <c r="AC17" s="147">
        <v>812.69841269841288</v>
      </c>
      <c r="AD17" s="147">
        <v>819.84748642712123</v>
      </c>
      <c r="AE17" s="147">
        <v>869.14762330311942</v>
      </c>
      <c r="AF17" s="147">
        <v>882.66111544800071</v>
      </c>
      <c r="AG17" s="147">
        <v>873.60295716460109</v>
      </c>
      <c r="AH17" s="147">
        <v>838.2946896035902</v>
      </c>
      <c r="AI17" s="147">
        <v>962.12762086687599</v>
      </c>
      <c r="AJ17" s="147">
        <v>884.69387755102048</v>
      </c>
      <c r="AK17" s="147">
        <v>836.97230665315794</v>
      </c>
      <c r="AL17" s="147">
        <v>924.00848918954784</v>
      </c>
      <c r="AM17" s="147">
        <v>955.77975069500485</v>
      </c>
      <c r="AN17" s="147">
        <v>967.44907594765982</v>
      </c>
      <c r="AO17" s="147">
        <v>967.0590333511683</v>
      </c>
      <c r="AP17" s="147">
        <v>950.0921804037954</v>
      </c>
      <c r="AQ17" s="147">
        <v>955.77975069500485</v>
      </c>
      <c r="AR17" s="147">
        <v>904.42362737444716</v>
      </c>
      <c r="AS17" s="147">
        <v>960.43956043956041</v>
      </c>
      <c r="AT17" s="147">
        <v>843.8435078121762</v>
      </c>
      <c r="AU17" s="147">
        <v>877.36073875484078</v>
      </c>
      <c r="AV17" s="147">
        <v>1018.8405797101449</v>
      </c>
      <c r="AW17" s="147">
        <v>907.40170281949247</v>
      </c>
      <c r="AX17" s="147">
        <v>1113.8364779874214</v>
      </c>
      <c r="AY17" s="147">
        <v>1028.2403628117916</v>
      </c>
      <c r="AZ17" s="147">
        <v>1063.5733409829797</v>
      </c>
      <c r="BA17" s="147">
        <v>907.98771121351774</v>
      </c>
      <c r="BB17" s="147">
        <v>1148.7280563439504</v>
      </c>
      <c r="BC17" s="147">
        <v>953.93271736555323</v>
      </c>
      <c r="BD17" s="147">
        <v>78.182701652089406</v>
      </c>
      <c r="BE17" s="147">
        <v>4.761904761904753</v>
      </c>
      <c r="BF17" s="147">
        <v>170.87719298245619</v>
      </c>
      <c r="BG17" s="147">
        <v>-9.5238095238095237</v>
      </c>
    </row>
    <row r="18" spans="1:59" x14ac:dyDescent="0.25">
      <c r="A18" t="s">
        <v>7</v>
      </c>
      <c r="B18" s="147">
        <v>-70.150835853056691</v>
      </c>
      <c r="C18" s="147">
        <v>-69.861616589081692</v>
      </c>
      <c r="D18" s="147">
        <v>-65.200333436021964</v>
      </c>
      <c r="E18" s="147">
        <v>-65.634892086330936</v>
      </c>
      <c r="F18" s="147">
        <v>-67.595999926401589</v>
      </c>
      <c r="G18" s="147">
        <v>-63.684215670941505</v>
      </c>
      <c r="H18" s="147">
        <v>-59.449321276923413</v>
      </c>
      <c r="I18" s="147">
        <v>-54.187928726786019</v>
      </c>
      <c r="J18" s="147">
        <v>-60.811980787862538</v>
      </c>
      <c r="K18" s="147">
        <v>-62.494831720830234</v>
      </c>
      <c r="L18" s="147">
        <v>-57.191351476459587</v>
      </c>
      <c r="M18" s="147">
        <v>-84.472660440236282</v>
      </c>
      <c r="N18" s="147">
        <v>-12.382985178122556</v>
      </c>
      <c r="O18" s="147">
        <v>-65.287769784172653</v>
      </c>
      <c r="P18" s="147">
        <v>36.405831346652889</v>
      </c>
      <c r="Q18" s="147">
        <v>-41.942264827936135</v>
      </c>
      <c r="R18" s="147">
        <v>-70.889478893076003</v>
      </c>
      <c r="S18" s="147">
        <v>-54.19760038614475</v>
      </c>
      <c r="T18" s="147">
        <v>-38.941090894597338</v>
      </c>
      <c r="U18" s="147">
        <v>-64.907361781807424</v>
      </c>
      <c r="V18" s="147">
        <v>800.74795687529297</v>
      </c>
      <c r="W18" s="147">
        <v>217.95236080043537</v>
      </c>
      <c r="X18" s="147">
        <v>117.85540317745804</v>
      </c>
      <c r="Y18" s="147">
        <v>36.558266077493343</v>
      </c>
      <c r="Z18" s="147">
        <v>-65.840219071427214</v>
      </c>
      <c r="AA18" s="147">
        <v>-11.079629447127221</v>
      </c>
      <c r="AB18" s="147">
        <v>-63.095418402120409</v>
      </c>
      <c r="AC18" s="147">
        <v>-63.848920863309353</v>
      </c>
      <c r="AD18" s="147">
        <v>-65.197137329301043</v>
      </c>
      <c r="AE18" s="147">
        <v>1342.4653306845141</v>
      </c>
      <c r="AF18" s="147">
        <v>-67.279455124425041</v>
      </c>
      <c r="AG18" s="147">
        <v>-70.042869813738037</v>
      </c>
      <c r="AH18" s="147">
        <v>-64.106463520283256</v>
      </c>
      <c r="AI18" s="147">
        <v>-65.586155717259999</v>
      </c>
      <c r="AJ18" s="147">
        <v>-63.571230927346036</v>
      </c>
      <c r="AK18" s="147">
        <v>-67.595763814480335</v>
      </c>
      <c r="AL18" s="147">
        <v>-68.865353399731461</v>
      </c>
      <c r="AM18" s="147">
        <v>-69.700341421777836</v>
      </c>
      <c r="AN18" s="147">
        <v>-67.156133450180349</v>
      </c>
      <c r="AO18" s="147">
        <v>-65.190263519521466</v>
      </c>
      <c r="AP18" s="147">
        <v>-62.239386960686403</v>
      </c>
      <c r="AQ18" s="147">
        <v>-38.322054221029958</v>
      </c>
      <c r="AR18" s="147">
        <v>-65.572296261351553</v>
      </c>
      <c r="AS18" s="147">
        <v>-52.75850325656635</v>
      </c>
      <c r="AT18" s="147">
        <v>-42.539023611398093</v>
      </c>
      <c r="AU18" s="147">
        <v>-56.726040079464582</v>
      </c>
      <c r="AV18" s="147">
        <v>-54.622562819309785</v>
      </c>
      <c r="AW18" s="147">
        <v>-47.978436657681947</v>
      </c>
      <c r="AX18" s="147">
        <v>-54.699447988778772</v>
      </c>
      <c r="AY18" s="147">
        <v>-36.129496402877685</v>
      </c>
      <c r="AZ18" s="147">
        <v>-48.97720377914537</v>
      </c>
      <c r="BA18" s="147">
        <v>-54.83677574069776</v>
      </c>
      <c r="BB18" s="147">
        <v>-42.529420172471291</v>
      </c>
      <c r="BC18" s="147">
        <v>428.45484806184891</v>
      </c>
      <c r="BD18" s="147">
        <v>-5.0726765526354463</v>
      </c>
      <c r="BE18" s="147">
        <v>1.438848920863312</v>
      </c>
      <c r="BF18" s="147">
        <v>-4.4500189322226307</v>
      </c>
      <c r="BG18" s="147">
        <v>3.7769784172662009</v>
      </c>
    </row>
    <row r="19" spans="1:59" x14ac:dyDescent="0.25">
      <c r="A19" t="s">
        <v>181</v>
      </c>
      <c r="B19" s="147">
        <v>-31.399002395821039</v>
      </c>
      <c r="C19" s="147">
        <v>-33.912960306073622</v>
      </c>
      <c r="D19" s="147">
        <v>-35.575761299174708</v>
      </c>
      <c r="E19" s="147">
        <v>-19.583333333333318</v>
      </c>
      <c r="F19" s="147">
        <v>-36.994988875719947</v>
      </c>
      <c r="G19" s="147">
        <v>-20.265553199010238</v>
      </c>
      <c r="H19" s="147">
        <v>-13.147360831406459</v>
      </c>
      <c r="I19" s="147">
        <v>-6.4922480620154852</v>
      </c>
      <c r="J19" s="147">
        <v>-12.777505998555677</v>
      </c>
      <c r="K19" s="147">
        <v>-20.642930567236675</v>
      </c>
      <c r="L19" s="147">
        <v>3.4852546916890277</v>
      </c>
      <c r="M19" s="147">
        <v>-22.01263960949748</v>
      </c>
      <c r="N19" s="147">
        <v>-20.599471054951508</v>
      </c>
      <c r="O19" s="147">
        <v>2.2039112283014823</v>
      </c>
      <c r="P19" s="147">
        <v>-20.854493002408013</v>
      </c>
      <c r="Q19" s="147">
        <v>-23.718539452397028</v>
      </c>
      <c r="R19" s="147">
        <v>-28.60153998365379</v>
      </c>
      <c r="S19" s="147">
        <v>-3.246837580196873</v>
      </c>
      <c r="T19" s="147">
        <v>32.135216089003023</v>
      </c>
      <c r="U19" s="147">
        <v>-5.423766566432783</v>
      </c>
      <c r="V19" s="147">
        <v>26.239664662935567</v>
      </c>
      <c r="W19" s="147">
        <v>6.8046730887477205</v>
      </c>
      <c r="X19" s="147">
        <v>-12.963668699186981</v>
      </c>
      <c r="Y19" s="147">
        <v>-15.9692129916223</v>
      </c>
      <c r="Z19" s="147">
        <v>-34.655280239805045</v>
      </c>
      <c r="AA19" s="147">
        <v>-32.936852656197786</v>
      </c>
      <c r="AB19" s="147">
        <v>-17.415489944373125</v>
      </c>
      <c r="AC19" s="147">
        <v>-19.105691056910544</v>
      </c>
      <c r="AD19" s="147">
        <v>-21.74955953214883</v>
      </c>
      <c r="AE19" s="147">
        <v>41.766385492273173</v>
      </c>
      <c r="AF19" s="147">
        <v>-42.551868141632227</v>
      </c>
      <c r="AG19" s="147">
        <v>-20.899877491925604</v>
      </c>
      <c r="AH19" s="147">
        <v>-23.598518707700151</v>
      </c>
      <c r="AI19" s="147">
        <v>-26.715121019405032</v>
      </c>
      <c r="AJ19" s="147">
        <v>-31.028321272223703</v>
      </c>
      <c r="AK19" s="147">
        <v>-35.733437121605256</v>
      </c>
      <c r="AL19" s="147">
        <v>-18.26663949090743</v>
      </c>
      <c r="AM19" s="147">
        <v>-5.5877084194570532</v>
      </c>
      <c r="AN19" s="147">
        <v>-5.7647573642875107</v>
      </c>
      <c r="AO19" s="147">
        <v>49.417648670868729</v>
      </c>
      <c r="AP19" s="147">
        <v>-6.2092632257767306</v>
      </c>
      <c r="AQ19" s="147">
        <v>0.17454411832254049</v>
      </c>
      <c r="AR19" s="147">
        <v>-18.114976231729525</v>
      </c>
      <c r="AS19" s="147">
        <v>-21.544715447154484</v>
      </c>
      <c r="AT19" s="147">
        <v>3.6511070071536</v>
      </c>
      <c r="AU19" s="147">
        <v>-0.30079121166545814</v>
      </c>
      <c r="AV19" s="147">
        <v>45.995051254860378</v>
      </c>
      <c r="AW19" s="147">
        <v>87.362215940218732</v>
      </c>
      <c r="AX19" s="147">
        <v>122.04325816843075</v>
      </c>
      <c r="AY19" s="147">
        <v>181.54239256678278</v>
      </c>
      <c r="AZ19" s="147">
        <v>208.1496718581644</v>
      </c>
      <c r="BA19" s="147">
        <v>160.67400996590609</v>
      </c>
      <c r="BB19" s="147">
        <v>179.52942443331716</v>
      </c>
      <c r="BC19" s="147">
        <v>59.252517898313293</v>
      </c>
      <c r="BD19" s="147">
        <v>22.486311597809895</v>
      </c>
      <c r="BE19" s="147">
        <v>2.4390243902439179</v>
      </c>
      <c r="BF19" s="147">
        <v>-2.5502781343602798</v>
      </c>
      <c r="BG19" s="147">
        <v>2.1957567472275538E-14</v>
      </c>
    </row>
    <row r="20" spans="1:59" x14ac:dyDescent="0.25">
      <c r="A20" t="s">
        <v>6</v>
      </c>
      <c r="B20" s="147">
        <v>-10.349312523225557</v>
      </c>
      <c r="C20" s="147">
        <v>-11.039517345399668</v>
      </c>
      <c r="D20" s="147">
        <v>-8.2555060388813626</v>
      </c>
      <c r="E20" s="147">
        <v>-7.9538461538461416</v>
      </c>
      <c r="F20" s="147">
        <v>-3.8100859072725832</v>
      </c>
      <c r="G20" s="147">
        <v>1.6638795986621915</v>
      </c>
      <c r="H20" s="147">
        <v>21.977573904179412</v>
      </c>
      <c r="I20" s="147">
        <v>5.016398330351814</v>
      </c>
      <c r="J20" s="147">
        <v>5.7806186172948513</v>
      </c>
      <c r="K20" s="147">
        <v>8.0754494547598199</v>
      </c>
      <c r="L20" s="147">
        <v>18.875369491991471</v>
      </c>
      <c r="M20" s="147">
        <v>14.912575827088745</v>
      </c>
      <c r="N20" s="147">
        <v>3.1479765214704907</v>
      </c>
      <c r="O20" s="147">
        <v>-13.330561330561325</v>
      </c>
      <c r="P20" s="147">
        <v>-14.37702082863373</v>
      </c>
      <c r="Q20" s="147">
        <v>-11.745785700445648</v>
      </c>
      <c r="R20" s="147">
        <v>-4.1676841676841585</v>
      </c>
      <c r="S20" s="147">
        <v>-3.5553371016629627</v>
      </c>
      <c r="T20" s="147">
        <v>14.601889338731464</v>
      </c>
      <c r="U20" s="147">
        <v>-2.3814541622760714</v>
      </c>
      <c r="V20" s="147">
        <v>17.759860536064505</v>
      </c>
      <c r="W20" s="147">
        <v>-8.2338576456223329</v>
      </c>
      <c r="X20" s="147">
        <v>-17.263621794871785</v>
      </c>
      <c r="Y20" s="147">
        <v>-15.846674476116076</v>
      </c>
      <c r="Z20" s="147">
        <v>-15.989934027069289</v>
      </c>
      <c r="AA20" s="147">
        <v>-9.7028451001053639</v>
      </c>
      <c r="AB20" s="147">
        <v>-19.778677462887963</v>
      </c>
      <c r="AC20" s="147">
        <v>-16.153846153846139</v>
      </c>
      <c r="AD20" s="147">
        <v>-24.283323291156186</v>
      </c>
      <c r="AE20" s="147">
        <v>-33.397951467656569</v>
      </c>
      <c r="AF20" s="147">
        <v>-22.118537200504395</v>
      </c>
      <c r="AG20" s="147">
        <v>-19.735862311204773</v>
      </c>
      <c r="AH20" s="147">
        <v>-23.30782655389984</v>
      </c>
      <c r="AI20" s="147">
        <v>-14.354566159723742</v>
      </c>
      <c r="AJ20" s="147">
        <v>-18.69963369963369</v>
      </c>
      <c r="AK20" s="147">
        <v>-20.504637206764855</v>
      </c>
      <c r="AL20" s="147">
        <v>-5.4367545175344532</v>
      </c>
      <c r="AM20" s="147">
        <v>-7.4561784731276015</v>
      </c>
      <c r="AN20" s="147">
        <v>0.65664269630277183</v>
      </c>
      <c r="AO20" s="147">
        <v>9.5390377412849539</v>
      </c>
      <c r="AP20" s="147">
        <v>3.1800682792184278</v>
      </c>
      <c r="AQ20" s="147">
        <v>2.3294219904389379</v>
      </c>
      <c r="AR20" s="147">
        <v>-5.3523889589463076</v>
      </c>
      <c r="AS20" s="147">
        <v>-9.2247003489606882</v>
      </c>
      <c r="AT20" s="147">
        <v>-10.845551315525205</v>
      </c>
      <c r="AU20" s="147">
        <v>-6.0672303567746004</v>
      </c>
      <c r="AV20" s="147">
        <v>4.4251207729468742</v>
      </c>
      <c r="AW20" s="147">
        <v>-1.8259727693689893</v>
      </c>
      <c r="AX20" s="147">
        <v>17.026286082889865</v>
      </c>
      <c r="AY20" s="147">
        <v>20.183150183150232</v>
      </c>
      <c r="AZ20" s="147">
        <v>15.966944701884447</v>
      </c>
      <c r="BA20" s="147">
        <v>-6.6129032258064244</v>
      </c>
      <c r="BB20" s="147">
        <v>-9.2188826625912856</v>
      </c>
      <c r="BC20" s="147">
        <v>8.228090317643473E-2</v>
      </c>
      <c r="BD20" s="147">
        <v>2.509157509157546</v>
      </c>
      <c r="BE20" s="147">
        <v>-3.5897435897435588</v>
      </c>
      <c r="BF20" s="147">
        <v>-4.6720647773279103</v>
      </c>
      <c r="BG20" s="147">
        <v>-2.5641025641025452</v>
      </c>
    </row>
    <row r="21" spans="1:59" x14ac:dyDescent="0.25">
      <c r="A21" t="s">
        <v>64</v>
      </c>
      <c r="B21" s="147">
        <v>-27.787250165766782</v>
      </c>
      <c r="C21" s="147">
        <v>-29.062668204536706</v>
      </c>
      <c r="D21" s="147">
        <v>-28.825669646532013</v>
      </c>
      <c r="E21" s="147">
        <v>-29.044117647058819</v>
      </c>
      <c r="F21" s="147">
        <v>-26.765625261187154</v>
      </c>
      <c r="G21" s="147">
        <v>-24.930733162830347</v>
      </c>
      <c r="H21" s="147">
        <v>-8.1889228678219386</v>
      </c>
      <c r="I21" s="147">
        <v>-25.560495516035875</v>
      </c>
      <c r="J21" s="147">
        <v>-26.988407588441277</v>
      </c>
      <c r="K21" s="147">
        <v>-30.040943580497309</v>
      </c>
      <c r="L21" s="147">
        <v>-26.951584923513632</v>
      </c>
      <c r="M21" s="147">
        <v>-31.787055445107143</v>
      </c>
      <c r="N21" s="147">
        <v>-25.909520434679894</v>
      </c>
      <c r="O21" s="147">
        <v>-36.246246246246244</v>
      </c>
      <c r="P21" s="147">
        <v>-30.454449619534994</v>
      </c>
      <c r="Q21" s="147">
        <v>-29.143412192752848</v>
      </c>
      <c r="R21" s="147">
        <v>-31.254971124252169</v>
      </c>
      <c r="S21" s="147">
        <v>-20.605984672889381</v>
      </c>
      <c r="T21" s="147">
        <v>-27.318813028443138</v>
      </c>
      <c r="U21" s="147">
        <v>-27.078520906079333</v>
      </c>
      <c r="V21" s="147">
        <v>-35.677387102149652</v>
      </c>
      <c r="W21" s="147">
        <v>-37.104776551143338</v>
      </c>
      <c r="X21" s="147">
        <v>-30.358115468409579</v>
      </c>
      <c r="Y21" s="147">
        <v>-35.327295046614253</v>
      </c>
      <c r="Z21" s="147">
        <v>-44.791179071097922</v>
      </c>
      <c r="AA21" s="147">
        <v>-45.049691109320442</v>
      </c>
      <c r="AB21" s="147">
        <v>-53.19401444788442</v>
      </c>
      <c r="AC21" s="147">
        <v>-45.751633986928105</v>
      </c>
      <c r="AD21" s="147">
        <v>-46.644140684994618</v>
      </c>
      <c r="AE21" s="147">
        <v>-16.467784611610522</v>
      </c>
      <c r="AF21" s="147">
        <v>-52.782242222936539</v>
      </c>
      <c r="AG21" s="147">
        <v>-53.689676783955584</v>
      </c>
      <c r="AH21" s="147">
        <v>-54.759949354960128</v>
      </c>
      <c r="AI21" s="147">
        <v>-54.819559151263185</v>
      </c>
      <c r="AJ21" s="147">
        <v>-52.869352869352873</v>
      </c>
      <c r="AK21" s="147">
        <v>-39.276526213322214</v>
      </c>
      <c r="AL21" s="147">
        <v>-52.915688095108059</v>
      </c>
      <c r="AM21" s="147">
        <v>-55.814039363391302</v>
      </c>
      <c r="AN21" s="147">
        <v>-45.3257790368272</v>
      </c>
      <c r="AO21" s="147">
        <v>-34.093412645957272</v>
      </c>
      <c r="AP21" s="147">
        <v>-46.397822585124686</v>
      </c>
      <c r="AQ21" s="147">
        <v>-42.985857243085547</v>
      </c>
      <c r="AR21" s="147">
        <v>-51.748276724168704</v>
      </c>
      <c r="AS21" s="147">
        <v>-48.124299029276415</v>
      </c>
      <c r="AT21" s="147">
        <v>-46.644140684994625</v>
      </c>
      <c r="AU21" s="147">
        <v>-46.904624226813162</v>
      </c>
      <c r="AV21" s="147">
        <v>-41.864165956237578</v>
      </c>
      <c r="AW21" s="147">
        <v>-35.058048376583336</v>
      </c>
      <c r="AX21" s="147">
        <v>-26.614461298146104</v>
      </c>
      <c r="AY21" s="147">
        <v>-13.501400560224086</v>
      </c>
      <c r="AZ21" s="147">
        <v>-11.091424521615885</v>
      </c>
      <c r="BA21" s="147">
        <v>-21.329678824935002</v>
      </c>
      <c r="BB21" s="147">
        <v>-16.043370990780428</v>
      </c>
      <c r="BC21" s="147">
        <v>-11.981757877280254</v>
      </c>
      <c r="BD21" s="147">
        <v>2.9745231425903675</v>
      </c>
      <c r="BE21" s="147">
        <v>-1.9607843137254815</v>
      </c>
      <c r="BF21" s="147">
        <v>-1.7406260749913902</v>
      </c>
      <c r="BG21" s="147">
        <v>-3.2679738562091547</v>
      </c>
    </row>
    <row r="22" spans="1:59" x14ac:dyDescent="0.25">
      <c r="A22" t="s">
        <v>65</v>
      </c>
      <c r="B22" s="147">
        <v>-17.268830373545601</v>
      </c>
      <c r="C22" s="147">
        <v>-25.806130903065462</v>
      </c>
      <c r="D22" s="147">
        <v>-25.138066011518294</v>
      </c>
      <c r="E22" s="147">
        <v>-26.152582159624409</v>
      </c>
      <c r="F22" s="147">
        <v>-21.208409879567231</v>
      </c>
      <c r="G22" s="147">
        <v>-17.761277811798326</v>
      </c>
      <c r="H22" s="147">
        <v>31.343412154886508</v>
      </c>
      <c r="I22" s="147">
        <v>-16.764930669287036</v>
      </c>
      <c r="J22" s="147">
        <v>-24.44812139311513</v>
      </c>
      <c r="K22" s="147">
        <v>-22.408396740596828</v>
      </c>
      <c r="L22" s="147">
        <v>61.30096036451058</v>
      </c>
      <c r="M22" s="147">
        <v>218.84747850922639</v>
      </c>
      <c r="N22" s="147">
        <v>15.173369534475942</v>
      </c>
      <c r="O22" s="147">
        <v>-13.063063063063074</v>
      </c>
      <c r="P22" s="147">
        <v>-24.535679374389041</v>
      </c>
      <c r="Q22" s="147">
        <v>-19.203888317309389</v>
      </c>
      <c r="R22" s="147">
        <v>-17.060387013438646</v>
      </c>
      <c r="S22" s="147">
        <v>-41.233556825511116</v>
      </c>
      <c r="T22" s="147">
        <v>-29.21852444305723</v>
      </c>
      <c r="U22" s="147">
        <v>-36.200398739468767</v>
      </c>
      <c r="V22" s="147">
        <v>-37.625184534971879</v>
      </c>
      <c r="W22" s="147">
        <v>-28.171644244552276</v>
      </c>
      <c r="X22" s="147">
        <v>-47.379939358372454</v>
      </c>
      <c r="Y22" s="147">
        <v>-48.94544934582111</v>
      </c>
      <c r="Z22" s="147">
        <v>-48.806366047745357</v>
      </c>
      <c r="AA22" s="147">
        <v>-53.329474564280652</v>
      </c>
      <c r="AB22" s="147">
        <v>-54.694835680751176</v>
      </c>
      <c r="AC22" s="147">
        <v>-39.436619718309849</v>
      </c>
      <c r="AD22" s="147">
        <v>-43.930423270694654</v>
      </c>
      <c r="AE22" s="147">
        <v>-63.075683771979506</v>
      </c>
      <c r="AF22" s="147">
        <v>-49.000743990353776</v>
      </c>
      <c r="AG22" s="147">
        <v>-45.137307865457586</v>
      </c>
      <c r="AH22" s="147">
        <v>-52.560037362043097</v>
      </c>
      <c r="AI22" s="147">
        <v>-61.315361125684376</v>
      </c>
      <c r="AJ22" s="147">
        <v>-59.67342516638292</v>
      </c>
      <c r="AK22" s="147">
        <v>-45.537408850264718</v>
      </c>
      <c r="AL22" s="147">
        <v>-61.888134750938306</v>
      </c>
      <c r="AM22" s="147">
        <v>-63.397522612132292</v>
      </c>
      <c r="AN22" s="147">
        <v>-52.256314088496978</v>
      </c>
      <c r="AO22" s="147">
        <v>-30.260589755763029</v>
      </c>
      <c r="AP22" s="147">
        <v>-44.555719586641651</v>
      </c>
      <c r="AQ22" s="147">
        <v>-44.712341847696337</v>
      </c>
      <c r="AR22" s="147">
        <v>-59.893788963287918</v>
      </c>
      <c r="AS22" s="147">
        <v>-31.908214573436673</v>
      </c>
      <c r="AT22" s="147">
        <v>-43.693842778165944</v>
      </c>
      <c r="AU22" s="147">
        <v>-43.398909992573856</v>
      </c>
      <c r="AV22" s="147">
        <v>-43.270055113288421</v>
      </c>
      <c r="AW22" s="147">
        <v>-30.637915543575911</v>
      </c>
      <c r="AX22" s="147">
        <v>-20.502258836035075</v>
      </c>
      <c r="AY22" s="147">
        <v>7.9557344064386291</v>
      </c>
      <c r="AZ22" s="147">
        <v>-9.6625940381243343</v>
      </c>
      <c r="BA22" s="147">
        <v>-8.4153667524862197</v>
      </c>
      <c r="BB22" s="147">
        <v>-22.591176196250355</v>
      </c>
      <c r="BC22" s="147">
        <v>17.996286174760023</v>
      </c>
      <c r="BD22" s="147">
        <v>-2.9175050301810614</v>
      </c>
      <c r="BE22" s="147">
        <v>0.93896713615025207</v>
      </c>
      <c r="BF22" s="147">
        <v>-4.6207066963182593</v>
      </c>
      <c r="BG22" s="147">
        <v>-3.2863849765257935</v>
      </c>
    </row>
    <row r="23" spans="1:59" x14ac:dyDescent="0.25">
      <c r="A23" t="s">
        <v>117</v>
      </c>
      <c r="B23" s="147">
        <v>-68.044510508278606</v>
      </c>
      <c r="C23" s="147">
        <v>-64.912619406737051</v>
      </c>
      <c r="D23" s="147">
        <v>-66.177528041507884</v>
      </c>
      <c r="E23" s="147">
        <v>-68.328205128205127</v>
      </c>
      <c r="F23" s="147">
        <v>-68.274203772924977</v>
      </c>
      <c r="G23" s="147">
        <v>-64.31902638424377</v>
      </c>
      <c r="H23" s="147">
        <v>-58.735460937295805</v>
      </c>
      <c r="I23" s="147">
        <v>-57.993440667859275</v>
      </c>
      <c r="J23" s="147">
        <v>-40.634290892170533</v>
      </c>
      <c r="K23" s="147">
        <v>-47.194714608507695</v>
      </c>
      <c r="L23" s="147">
        <v>-5.2702733667880954E-2</v>
      </c>
      <c r="M23" s="147">
        <v>-71.337445412992125</v>
      </c>
      <c r="N23" s="147">
        <v>93.775100401606451</v>
      </c>
      <c r="O23" s="147">
        <v>-42.755370755370755</v>
      </c>
      <c r="P23" s="147">
        <v>94.465749304458981</v>
      </c>
      <c r="Q23" s="147">
        <v>-12.743008460892579</v>
      </c>
      <c r="R23" s="147">
        <v>-53.829421607199379</v>
      </c>
      <c r="S23" s="147">
        <v>-49.722290489063646</v>
      </c>
      <c r="T23" s="147">
        <v>38.911381016644206</v>
      </c>
      <c r="U23" s="147">
        <v>-67.641259805643358</v>
      </c>
      <c r="V23" s="147">
        <v>1610.3217839761751</v>
      </c>
      <c r="W23" s="147">
        <v>457.25059254471034</v>
      </c>
      <c r="X23" s="147">
        <v>249.67503561253568</v>
      </c>
      <c r="Y23" s="147">
        <v>179.67373855698736</v>
      </c>
      <c r="Z23" s="147">
        <v>-59.395134779750158</v>
      </c>
      <c r="AA23" s="147">
        <v>-20.187800023416457</v>
      </c>
      <c r="AB23" s="147">
        <v>-39.920827710301396</v>
      </c>
      <c r="AC23" s="147">
        <v>-33.162393162393158</v>
      </c>
      <c r="AD23" s="147">
        <v>-44.870679074334404</v>
      </c>
      <c r="AE23" s="147">
        <v>-59.844183222199312</v>
      </c>
      <c r="AF23" s="147">
        <v>-51.684648078090689</v>
      </c>
      <c r="AG23" s="147">
        <v>-39.982671818288239</v>
      </c>
      <c r="AH23" s="147">
        <v>-24.862397637266756</v>
      </c>
      <c r="AI23" s="147">
        <v>-24.185830088408864</v>
      </c>
      <c r="AJ23" s="147">
        <v>-12.627031088569543</v>
      </c>
      <c r="AK23" s="147">
        <v>-10.501909438079652</v>
      </c>
      <c r="AL23" s="147">
        <v>10.277837297335916</v>
      </c>
      <c r="AM23" s="147">
        <v>-13.886715920614199</v>
      </c>
      <c r="AN23" s="147">
        <v>-15.97927410958571</v>
      </c>
      <c r="AO23" s="147">
        <v>-1.767021991741071</v>
      </c>
      <c r="AP23" s="147">
        <v>3.7408295198663932</v>
      </c>
      <c r="AQ23" s="147">
        <v>43.52214013230963</v>
      </c>
      <c r="AR23" s="147">
        <v>-28.69879968240625</v>
      </c>
      <c r="AS23" s="147">
        <v>-27.672583826429996</v>
      </c>
      <c r="AT23" s="147">
        <v>47.298654348262694</v>
      </c>
      <c r="AU23" s="147">
        <v>-23.93391535482688</v>
      </c>
      <c r="AV23" s="147">
        <v>-24.93249101944755</v>
      </c>
      <c r="AW23" s="147">
        <v>-3.0709332596124934</v>
      </c>
      <c r="AX23" s="147">
        <v>7.8965758211041406</v>
      </c>
      <c r="AY23" s="147">
        <v>50.818070818070851</v>
      </c>
      <c r="AZ23" s="147">
        <v>34.151992585727534</v>
      </c>
      <c r="BA23" s="147">
        <v>-46.96535244922341</v>
      </c>
      <c r="BB23" s="147">
        <v>-23.202015056319695</v>
      </c>
      <c r="BC23" s="147">
        <v>-38.694986605434359</v>
      </c>
      <c r="BD23" s="147">
        <v>2.8458049886621306</v>
      </c>
      <c r="BE23" s="147">
        <v>6.495726495726502</v>
      </c>
      <c r="BF23" s="147">
        <v>-17.868645973909118</v>
      </c>
      <c r="BG23" s="147">
        <v>20.512820512820525</v>
      </c>
    </row>
    <row r="24" spans="1:59" x14ac:dyDescent="0.25">
      <c r="A24" t="s">
        <v>66</v>
      </c>
      <c r="B24" s="147">
        <v>-29.583460018242612</v>
      </c>
      <c r="C24" s="147">
        <v>-31.088440970793901</v>
      </c>
      <c r="D24" s="147">
        <v>-28.267953708759748</v>
      </c>
      <c r="E24" s="147">
        <v>-31.167832167832156</v>
      </c>
      <c r="F24" s="147">
        <v>-27.512385312896797</v>
      </c>
      <c r="G24" s="147">
        <v>-24.815673456977787</v>
      </c>
      <c r="H24" s="147">
        <v>-17.039840893051913</v>
      </c>
      <c r="I24" s="147">
        <v>-14.077492275166692</v>
      </c>
      <c r="J24" s="147">
        <v>-14.148315867513558</v>
      </c>
      <c r="K24" s="147">
        <v>-11.186801704043063</v>
      </c>
      <c r="L24" s="147">
        <v>27.004630757981985</v>
      </c>
      <c r="M24" s="147">
        <v>-30.236761250677745</v>
      </c>
      <c r="N24" s="147">
        <v>48.380234223607701</v>
      </c>
      <c r="O24" s="147">
        <v>-1.1472311472311436</v>
      </c>
      <c r="P24" s="147">
        <v>-2.2394028259130829</v>
      </c>
      <c r="Q24" s="147">
        <v>-29.627802927551045</v>
      </c>
      <c r="R24" s="147">
        <v>-30.018130018130019</v>
      </c>
      <c r="S24" s="147">
        <v>-27.558703277553114</v>
      </c>
      <c r="T24" s="147">
        <v>30.104798248842567</v>
      </c>
      <c r="U24" s="147">
        <v>-29.74422837436536</v>
      </c>
      <c r="V24" s="147">
        <v>141.25477921511919</v>
      </c>
      <c r="W24" s="147">
        <v>8.1232492997198875</v>
      </c>
      <c r="X24" s="147">
        <v>-9.3203671328671174</v>
      </c>
      <c r="Y24" s="147">
        <v>-23.268609563025812</v>
      </c>
      <c r="Z24" s="147">
        <v>-34.844465878948625</v>
      </c>
      <c r="AA24" s="147">
        <v>-14.583772391991543</v>
      </c>
      <c r="AB24" s="147">
        <v>-39.265734265734267</v>
      </c>
      <c r="AC24" s="147">
        <v>-41.258741258741239</v>
      </c>
      <c r="AD24" s="147">
        <v>-49.960744216618878</v>
      </c>
      <c r="AE24" s="147">
        <v>-63.454507958529405</v>
      </c>
      <c r="AF24" s="147">
        <v>-56.117925790056923</v>
      </c>
      <c r="AG24" s="147">
        <v>-59.695373120030645</v>
      </c>
      <c r="AH24" s="147">
        <v>-57.955918427122612</v>
      </c>
      <c r="AI24" s="147">
        <v>-59.007754423227198</v>
      </c>
      <c r="AJ24" s="147">
        <v>-54.764466302927836</v>
      </c>
      <c r="AK24" s="147">
        <v>-53.336557059961308</v>
      </c>
      <c r="AL24" s="147">
        <v>-54.510392114848948</v>
      </c>
      <c r="AM24" s="147">
        <v>-55.774169333491365</v>
      </c>
      <c r="AN24" s="147">
        <v>-33.855662750846882</v>
      </c>
      <c r="AO24" s="147">
        <v>-17.73198711400957</v>
      </c>
      <c r="AP24" s="147">
        <v>-40.355395312902388</v>
      </c>
      <c r="AQ24" s="147">
        <v>-29.467425230137096</v>
      </c>
      <c r="AR24" s="147">
        <v>-54.274141159387057</v>
      </c>
      <c r="AS24" s="147">
        <v>-44.09732279554764</v>
      </c>
      <c r="AT24" s="147">
        <v>-28.817396702514188</v>
      </c>
      <c r="AU24" s="147">
        <v>-36.678602898442037</v>
      </c>
      <c r="AV24" s="147">
        <v>-4.9376710246275639</v>
      </c>
      <c r="AW24" s="147">
        <v>6.2258496220760389</v>
      </c>
      <c r="AX24" s="147">
        <v>-2.8081980912169437</v>
      </c>
      <c r="AY24" s="147">
        <v>91.650349650349668</v>
      </c>
      <c r="AZ24" s="147">
        <v>105.69972196478221</v>
      </c>
      <c r="BA24" s="147">
        <v>100.63350627866762</v>
      </c>
      <c r="BB24" s="147">
        <v>83.677580697448235</v>
      </c>
      <c r="BC24" s="147">
        <v>196.62091639703578</v>
      </c>
      <c r="BD24" s="147">
        <v>3.2895675752818794</v>
      </c>
      <c r="BE24" s="147">
        <v>4.1958041958042136</v>
      </c>
      <c r="BF24" s="147">
        <v>0.8686050791314246</v>
      </c>
      <c r="BG24" s="147">
        <v>-1.3986013986013883</v>
      </c>
    </row>
    <row r="25" spans="1:59" x14ac:dyDescent="0.25">
      <c r="A25" t="s">
        <v>67</v>
      </c>
      <c r="B25" s="147">
        <v>-20.441725245161841</v>
      </c>
      <c r="C25" s="147">
        <v>-4.1458259950686633</v>
      </c>
      <c r="D25" s="147">
        <v>-18.490474969456567</v>
      </c>
      <c r="E25" s="147">
        <v>-19.101796407185606</v>
      </c>
      <c r="F25" s="147">
        <v>-17.239689419115727</v>
      </c>
      <c r="G25" s="147">
        <v>-10.496940900807074</v>
      </c>
      <c r="H25" s="147">
        <v>6.9100331447197378</v>
      </c>
      <c r="I25" s="147">
        <v>-5.9323214037042122</v>
      </c>
      <c r="J25" s="147">
        <v>-7.2799958821611765</v>
      </c>
      <c r="K25" s="147">
        <v>-7.0135590887191155</v>
      </c>
      <c r="L25" s="147">
        <v>6.11886147276494</v>
      </c>
      <c r="M25" s="147">
        <v>-11.542719729527013</v>
      </c>
      <c r="N25" s="147">
        <v>9.6511795685737187</v>
      </c>
      <c r="O25" s="147">
        <v>-14.885094675513827</v>
      </c>
      <c r="P25" s="147">
        <v>-0.86835127399160428</v>
      </c>
      <c r="Q25" s="147">
        <v>-9.0295479569827464</v>
      </c>
      <c r="R25" s="147">
        <v>-6.749992079333385</v>
      </c>
      <c r="S25" s="147">
        <v>-8.8925981902010669</v>
      </c>
      <c r="T25" s="147">
        <v>4.2297676115941776E-2</v>
      </c>
      <c r="U25" s="147">
        <v>-12.136001968665393</v>
      </c>
      <c r="V25" s="147">
        <v>203.65473019965742</v>
      </c>
      <c r="W25" s="147">
        <v>78.047266810915986</v>
      </c>
      <c r="X25" s="147">
        <v>22.641435878243506</v>
      </c>
      <c r="Y25" s="147">
        <v>16.595489224596527</v>
      </c>
      <c r="Z25" s="147">
        <v>-31.563001318318257</v>
      </c>
      <c r="AA25" s="147">
        <v>-25.90927733573945</v>
      </c>
      <c r="AB25" s="147">
        <v>-39.250315159155356</v>
      </c>
      <c r="AC25" s="147">
        <v>-29.940119760479028</v>
      </c>
      <c r="AD25" s="147">
        <v>-41.762949297227991</v>
      </c>
      <c r="AE25" s="147">
        <v>-50.581143343340131</v>
      </c>
      <c r="AF25" s="147">
        <v>-42.847092699846193</v>
      </c>
      <c r="AG25" s="147">
        <v>-44.986055286686906</v>
      </c>
      <c r="AH25" s="147">
        <v>-40.324717058030515</v>
      </c>
      <c r="AI25" s="147">
        <v>-23.919925192594757</v>
      </c>
      <c r="AJ25" s="147">
        <v>-22.292639994735801</v>
      </c>
      <c r="AK25" s="147">
        <v>-24.157934131736525</v>
      </c>
      <c r="AL25" s="147">
        <v>-14.691508348206078</v>
      </c>
      <c r="AM25" s="147">
        <v>-18.383571839372095</v>
      </c>
      <c r="AN25" s="147">
        <v>-3.4197893165510225</v>
      </c>
      <c r="AO25" s="147">
        <v>11.186335194779002</v>
      </c>
      <c r="AP25" s="147">
        <v>-7.5121711251717445</v>
      </c>
      <c r="AQ25" s="147">
        <v>3.6528637639974479</v>
      </c>
      <c r="AR25" s="147">
        <v>-13.954877130983915</v>
      </c>
      <c r="AS25" s="147">
        <v>-17.084470113028374</v>
      </c>
      <c r="AT25" s="147">
        <v>1.0850361939307032</v>
      </c>
      <c r="AU25" s="147">
        <v>-10.147533351527512</v>
      </c>
      <c r="AV25" s="147">
        <v>8.0317625618328616</v>
      </c>
      <c r="AW25" s="147">
        <v>13.699824071533484</v>
      </c>
      <c r="AX25" s="147">
        <v>28.10699356004972</v>
      </c>
      <c r="AY25" s="147">
        <v>52.715996578272041</v>
      </c>
      <c r="AZ25" s="147">
        <v>66.217264266647419</v>
      </c>
      <c r="BA25" s="147">
        <v>46.791095228897063</v>
      </c>
      <c r="BB25" s="147">
        <v>32.980727287147552</v>
      </c>
      <c r="BC25" s="147">
        <v>106.98900706050584</v>
      </c>
      <c r="BD25" s="147">
        <v>-6.542527190516906</v>
      </c>
      <c r="BE25" s="147">
        <v>-6.1377245508981932</v>
      </c>
      <c r="BF25" s="147">
        <v>-8.6093602269145784</v>
      </c>
      <c r="BG25" s="147">
        <v>-6.2874251497005966</v>
      </c>
    </row>
    <row r="26" spans="1:59" x14ac:dyDescent="0.25">
      <c r="A26" t="s">
        <v>68</v>
      </c>
      <c r="B26" s="147">
        <v>-36.50258204231217</v>
      </c>
      <c r="C26" s="147">
        <v>-35.405679513184573</v>
      </c>
      <c r="D26" s="147">
        <v>-43.4226526535221</v>
      </c>
      <c r="E26" s="147">
        <v>-44.678879310344819</v>
      </c>
      <c r="F26" s="147">
        <v>-40.00132286797777</v>
      </c>
      <c r="G26" s="147">
        <v>-42.581053223388309</v>
      </c>
      <c r="H26" s="147">
        <v>-35.890540968048086</v>
      </c>
      <c r="I26" s="147">
        <v>-37.124097834803528</v>
      </c>
      <c r="J26" s="147">
        <v>-44.699140401146131</v>
      </c>
      <c r="K26" s="147">
        <v>-33.065794688862447</v>
      </c>
      <c r="L26" s="147">
        <v>-36.659887214569643</v>
      </c>
      <c r="M26" s="147">
        <v>-53.360869267155678</v>
      </c>
      <c r="N26" s="147">
        <v>-38.860614873286245</v>
      </c>
      <c r="O26" s="147">
        <v>-41.992078285181726</v>
      </c>
      <c r="P26" s="147">
        <v>-29.740115279603589</v>
      </c>
      <c r="Q26" s="147">
        <v>-46.775384348128199</v>
      </c>
      <c r="R26" s="147">
        <v>-52.022897281517956</v>
      </c>
      <c r="S26" s="147">
        <v>-46.843670816349004</v>
      </c>
      <c r="T26" s="147">
        <v>-38.70235934664246</v>
      </c>
      <c r="U26" s="147">
        <v>-47.12328767123288</v>
      </c>
      <c r="V26" s="147">
        <v>28.201621568818986</v>
      </c>
      <c r="W26" s="147">
        <v>-24.966193373901273</v>
      </c>
      <c r="X26" s="147">
        <v>-8.1447557471264211</v>
      </c>
      <c r="Y26" s="147">
        <v>-32.857080343077172</v>
      </c>
      <c r="Z26" s="147">
        <v>-43.510472880270726</v>
      </c>
      <c r="AA26" s="147">
        <v>-42.564950401511567</v>
      </c>
      <c r="AB26" s="147">
        <v>-52.27540834845734</v>
      </c>
      <c r="AC26" s="147">
        <v>-50.431034482758619</v>
      </c>
      <c r="AD26" s="147">
        <v>-51.345998019267128</v>
      </c>
      <c r="AE26" s="147">
        <v>-50.933715447906081</v>
      </c>
      <c r="AF26" s="147">
        <v>-37.266817410966638</v>
      </c>
      <c r="AG26" s="147">
        <v>-57.15162966461974</v>
      </c>
      <c r="AH26" s="147">
        <v>-41.20102906661851</v>
      </c>
      <c r="AI26" s="147">
        <v>-42.315482659816212</v>
      </c>
      <c r="AJ26" s="147">
        <v>-34.63669950738916</v>
      </c>
      <c r="AK26" s="147">
        <v>-42.475238444607477</v>
      </c>
      <c r="AL26" s="147">
        <v>-42.068485255979247</v>
      </c>
      <c r="AM26" s="147">
        <v>-44.540229885057464</v>
      </c>
      <c r="AN26" s="147">
        <v>-39.198495653023329</v>
      </c>
      <c r="AO26" s="147">
        <v>-38.776152654010062</v>
      </c>
      <c r="AP26" s="147">
        <v>-30.714564813910311</v>
      </c>
      <c r="AQ26" s="147">
        <v>-31.38028443405415</v>
      </c>
      <c r="AR26" s="147">
        <v>-28.629640097983795</v>
      </c>
      <c r="AS26" s="147">
        <v>-47.329626606814948</v>
      </c>
      <c r="AT26" s="147">
        <v>-36.141622400288099</v>
      </c>
      <c r="AU26" s="147">
        <v>-32.64537302394379</v>
      </c>
      <c r="AV26" s="147">
        <v>-18.015992003997987</v>
      </c>
      <c r="AW26" s="147">
        <v>-23.313040245375944</v>
      </c>
      <c r="AX26" s="147">
        <v>6.2106918238993707</v>
      </c>
      <c r="AY26" s="147">
        <v>-17.761083743842352</v>
      </c>
      <c r="AZ26" s="147">
        <v>-1.7760697964270857</v>
      </c>
      <c r="BA26" s="147">
        <v>17.181127178346337</v>
      </c>
      <c r="BB26" s="147">
        <v>17.346997031285692</v>
      </c>
      <c r="BC26" s="147">
        <v>232.13780236747294</v>
      </c>
      <c r="BD26" s="147">
        <v>5.2603800140746033</v>
      </c>
      <c r="BE26" s="147">
        <v>-3.4482758620689702</v>
      </c>
      <c r="BF26" s="147">
        <v>-2.7994555353901656</v>
      </c>
      <c r="BG26" s="147">
        <v>-6.0344827586206673</v>
      </c>
    </row>
    <row r="27" spans="1:59" x14ac:dyDescent="0.25">
      <c r="A27" t="s">
        <v>119</v>
      </c>
      <c r="B27" s="147">
        <v>-9.3663405184040975</v>
      </c>
      <c r="C27" s="147">
        <v>-10.559570020901765</v>
      </c>
      <c r="D27" s="147">
        <v>-1.783682184914791</v>
      </c>
      <c r="E27" s="147">
        <v>-2.7652284263959213</v>
      </c>
      <c r="F27" s="147">
        <v>-0.77764939566643865</v>
      </c>
      <c r="G27" s="147">
        <v>4.6250827631869109</v>
      </c>
      <c r="H27" s="147">
        <v>16.8444092581381</v>
      </c>
      <c r="I27" s="147">
        <v>8.5069649392043445</v>
      </c>
      <c r="J27" s="147">
        <v>10.321004174363297</v>
      </c>
      <c r="K27" s="147">
        <v>9.7934535270435941</v>
      </c>
      <c r="L27" s="147">
        <v>3.4852546916889984</v>
      </c>
      <c r="M27" s="147">
        <v>-2.6147682433318766</v>
      </c>
      <c r="N27" s="147">
        <v>9.4780135771512466</v>
      </c>
      <c r="O27" s="147">
        <v>2.4708464809987629</v>
      </c>
      <c r="P27" s="147">
        <v>2.8536552689164338</v>
      </c>
      <c r="Q27" s="147">
        <v>0.43728982597912935</v>
      </c>
      <c r="R27" s="147">
        <v>-0.21620605376949509</v>
      </c>
      <c r="S27" s="147">
        <v>4.8555813236892202</v>
      </c>
      <c r="T27" s="147">
        <v>0.68338090751860525</v>
      </c>
      <c r="U27" s="147">
        <v>2.2640984632501073</v>
      </c>
      <c r="V27" s="147">
        <v>6.573100760702312</v>
      </c>
      <c r="W27" s="147">
        <v>2.9091839781597959</v>
      </c>
      <c r="X27" s="147">
        <v>-2.5407148900168997</v>
      </c>
      <c r="Y27" s="147">
        <v>-1.0358422015511772</v>
      </c>
      <c r="Z27" s="147">
        <v>-0.99099220401512467</v>
      </c>
      <c r="AA27" s="147">
        <v>-1.2252277310340016</v>
      </c>
      <c r="AB27" s="147">
        <v>-2.8039006144803618</v>
      </c>
      <c r="AC27" s="147">
        <v>4.5685279187817267</v>
      </c>
      <c r="AD27" s="147">
        <v>3.5970364872566418</v>
      </c>
      <c r="AE27" s="147">
        <v>-10.172697704168424</v>
      </c>
      <c r="AF27" s="147">
        <v>-1.2274278106016381</v>
      </c>
      <c r="AG27" s="147">
        <v>-2.8356859745497509</v>
      </c>
      <c r="AH27" s="147">
        <v>0.27772610093817612</v>
      </c>
      <c r="AI27" s="147">
        <v>1.8995534740302116</v>
      </c>
      <c r="AJ27" s="147">
        <v>2.8141908852568989</v>
      </c>
      <c r="AK27" s="147">
        <v>-2.0304568527918545</v>
      </c>
      <c r="AL27" s="147">
        <v>6.1564130480890276</v>
      </c>
      <c r="AM27" s="147">
        <v>1.0137944879405811</v>
      </c>
      <c r="AN27" s="147">
        <v>-0.36525215340589579</v>
      </c>
      <c r="AO27" s="147">
        <v>4.299036103347964</v>
      </c>
      <c r="AP27" s="147">
        <v>3.5202254784947034</v>
      </c>
      <c r="AQ27" s="147">
        <v>2.9510453411339612</v>
      </c>
      <c r="AR27" s="147">
        <v>-0.15672242101469025</v>
      </c>
      <c r="AS27" s="147">
        <v>-0.8710539753101223</v>
      </c>
      <c r="AT27" s="147">
        <v>-3.5652277637141747</v>
      </c>
      <c r="AU27" s="147">
        <v>-0.45453926865448346</v>
      </c>
      <c r="AV27" s="147">
        <v>-1.7464871625101253</v>
      </c>
      <c r="AW27" s="147">
        <v>-4.4070764978723798</v>
      </c>
      <c r="AX27" s="147">
        <v>1.9745873639178866</v>
      </c>
      <c r="AY27" s="147">
        <v>2.4481508339376479</v>
      </c>
      <c r="AZ27" s="147">
        <v>9.7731025625344063</v>
      </c>
      <c r="BA27" s="147">
        <v>-5.1907646962501959</v>
      </c>
      <c r="BB27" s="147">
        <v>1.2135677547315549</v>
      </c>
      <c r="BC27" s="147">
        <v>-2.0304568527918874</v>
      </c>
      <c r="BD27" s="147">
        <v>0.46876618667770159</v>
      </c>
      <c r="BE27" s="147">
        <v>-5.0761421319797018</v>
      </c>
      <c r="BF27" s="147">
        <v>-1.5148276783328676</v>
      </c>
      <c r="BG27" s="147">
        <v>-3.0456852791877922</v>
      </c>
    </row>
    <row r="28" spans="1:59" x14ac:dyDescent="0.25">
      <c r="A28" t="s">
        <v>8</v>
      </c>
      <c r="B28" s="147">
        <v>-93.328270994243397</v>
      </c>
      <c r="C28" s="147">
        <v>-94.724621345544207</v>
      </c>
      <c r="D28" s="147">
        <v>-94.818323051629733</v>
      </c>
      <c r="E28" s="147">
        <v>-94.828293413173654</v>
      </c>
      <c r="F28" s="147">
        <v>-94.443236289569199</v>
      </c>
      <c r="G28" s="147">
        <v>-94.629816454048438</v>
      </c>
      <c r="H28" s="147">
        <v>-94.557307403541529</v>
      </c>
      <c r="I28" s="147">
        <v>-95.095042473193146</v>
      </c>
      <c r="J28" s="147">
        <v>-96.12562839936173</v>
      </c>
      <c r="K28" s="147">
        <v>-96.313751806731361</v>
      </c>
      <c r="L28" s="147">
        <v>-97.037966961519331</v>
      </c>
      <c r="M28" s="147">
        <v>-98.86498970250355</v>
      </c>
      <c r="N28" s="147">
        <v>-96.957614890700512</v>
      </c>
      <c r="O28" s="147">
        <v>-97.432497167826511</v>
      </c>
      <c r="P28" s="147">
        <v>-97.085360071645567</v>
      </c>
      <c r="Q28" s="147">
        <v>-97.00161390066215</v>
      </c>
      <c r="R28" s="147">
        <v>-98.492712986724968</v>
      </c>
      <c r="S28" s="147">
        <v>-95.200015304853565</v>
      </c>
      <c r="T28" s="147">
        <v>-98.047174349362223</v>
      </c>
      <c r="U28" s="147">
        <v>-94.554015257156919</v>
      </c>
      <c r="V28" s="147">
        <v>-97.488914522230331</v>
      </c>
      <c r="W28" s="147">
        <v>-97.073550378235112</v>
      </c>
      <c r="X28" s="147">
        <v>-96.779721806387215</v>
      </c>
      <c r="Y28" s="147">
        <v>-96.802790358369549</v>
      </c>
      <c r="Z28" s="147">
        <v>-97.989040486665928</v>
      </c>
      <c r="AA28" s="147">
        <v>-97.324501681568364</v>
      </c>
      <c r="AB28" s="147">
        <v>-97.84068704695872</v>
      </c>
      <c r="AC28" s="147">
        <v>-95.179640718562865</v>
      </c>
      <c r="AD28" s="147">
        <v>-96.469567392629884</v>
      </c>
      <c r="AE28" s="147">
        <v>-93.400491242715646</v>
      </c>
      <c r="AF28" s="147">
        <v>-97.246556068191495</v>
      </c>
      <c r="AG28" s="147">
        <v>-97.682290214092376</v>
      </c>
      <c r="AH28" s="147">
        <v>-98.000235131830578</v>
      </c>
      <c r="AI28" s="147">
        <v>-97.33761131033063</v>
      </c>
      <c r="AJ28" s="147">
        <v>-97.482249786142006</v>
      </c>
      <c r="AK28" s="147">
        <v>-97.909924831188675</v>
      </c>
      <c r="AL28" s="147">
        <v>-98.074925358197248</v>
      </c>
      <c r="AM28" s="147">
        <v>-97.590683040698266</v>
      </c>
      <c r="AN28" s="147">
        <v>-97.534749198486878</v>
      </c>
      <c r="AO28" s="147">
        <v>-97.461380609567385</v>
      </c>
      <c r="AP28" s="147">
        <v>-96.87014639276687</v>
      </c>
      <c r="AQ28" s="147">
        <v>-96.539463445989384</v>
      </c>
      <c r="AR28" s="147">
        <v>-97.344442263014969</v>
      </c>
      <c r="AS28" s="147">
        <v>-96.956914573220416</v>
      </c>
      <c r="AT28" s="147">
        <v>-93.542627538656376</v>
      </c>
      <c r="AU28" s="147">
        <v>-96.529835770817613</v>
      </c>
      <c r="AV28" s="147">
        <v>-96.955011715699044</v>
      </c>
      <c r="AW28" s="147">
        <v>-97.635666672046753</v>
      </c>
      <c r="AX28" s="147">
        <v>-97.485105261175747</v>
      </c>
      <c r="AY28" s="147">
        <v>-97.223045337895627</v>
      </c>
      <c r="AZ28" s="147">
        <v>-95.857622105187218</v>
      </c>
      <c r="BA28" s="147">
        <v>-97.669982615414341</v>
      </c>
      <c r="BB28" s="147">
        <v>-96.471705595431658</v>
      </c>
      <c r="BC28" s="147">
        <v>-82.578425239074079</v>
      </c>
      <c r="BD28" s="147">
        <v>12.031039960894546</v>
      </c>
      <c r="BE28" s="147">
        <v>50.898203592814397</v>
      </c>
      <c r="BF28" s="147">
        <v>-21.534825086668768</v>
      </c>
      <c r="BG28" s="147">
        <v>-5.3892215568862163</v>
      </c>
    </row>
    <row r="29" spans="1:59" x14ac:dyDescent="0.25">
      <c r="A29" t="s">
        <v>9</v>
      </c>
      <c r="B29" s="147">
        <v>-96.430612999764605</v>
      </c>
      <c r="C29" s="147">
        <v>-97.861116418725274</v>
      </c>
      <c r="D29" s="147">
        <v>-97.8794555453605</v>
      </c>
      <c r="E29" s="147">
        <v>-97.805800464037119</v>
      </c>
      <c r="F29" s="147">
        <v>-97.709484277923821</v>
      </c>
      <c r="G29" s="147">
        <v>-97.724515787349944</v>
      </c>
      <c r="H29" s="147">
        <v>-97.836338222042471</v>
      </c>
      <c r="I29" s="147">
        <v>-98.13852317487725</v>
      </c>
      <c r="J29" s="147">
        <v>-98.396146763374304</v>
      </c>
      <c r="K29" s="147">
        <v>-98.687494999599963</v>
      </c>
      <c r="L29" s="147">
        <v>-98.379291254828544</v>
      </c>
      <c r="M29" s="147">
        <v>-99.457837660810071</v>
      </c>
      <c r="N29" s="147">
        <v>-99.25682078662679</v>
      </c>
      <c r="O29" s="147">
        <v>-99.331937041449805</v>
      </c>
      <c r="P29" s="147">
        <v>-98.450442604323314</v>
      </c>
      <c r="Q29" s="147">
        <v>-94.202341225081369</v>
      </c>
      <c r="R29" s="147">
        <v>-95.924821075633133</v>
      </c>
      <c r="S29" s="147">
        <v>-96.56642179936695</v>
      </c>
      <c r="T29" s="147">
        <v>-99.212325905740045</v>
      </c>
      <c r="U29" s="147">
        <v>-99.1534818675905</v>
      </c>
      <c r="V29" s="147">
        <v>-98.528489644610673</v>
      </c>
      <c r="W29" s="147">
        <v>-94.894876744201156</v>
      </c>
      <c r="X29" s="147">
        <v>-86.122994006187156</v>
      </c>
      <c r="Y29" s="147">
        <v>-94.442331020999447</v>
      </c>
      <c r="Z29" s="147">
        <v>-96.602928234258741</v>
      </c>
      <c r="AA29" s="147">
        <v>-97.190541270698901</v>
      </c>
      <c r="AB29" s="147">
        <v>-96.016973989498098</v>
      </c>
      <c r="AC29" s="147">
        <v>-94.640371229698374</v>
      </c>
      <c r="AD29" s="147">
        <v>-95.475274575490843</v>
      </c>
      <c r="AE29" s="147">
        <v>-95.738136262697253</v>
      </c>
      <c r="AF29" s="147">
        <v>-95.766738934743202</v>
      </c>
      <c r="AG29" s="147">
        <v>-95.939166640180531</v>
      </c>
      <c r="AH29" s="147">
        <v>-94.338078983491442</v>
      </c>
      <c r="AI29" s="147">
        <v>-95.906966540131236</v>
      </c>
      <c r="AJ29" s="147">
        <v>-95.87880217230564</v>
      </c>
      <c r="AK29" s="147">
        <v>-95.152848398084615</v>
      </c>
      <c r="AL29" s="147">
        <v>-99.111892405431419</v>
      </c>
      <c r="AM29" s="147">
        <v>-99.316921624916432</v>
      </c>
      <c r="AN29" s="147">
        <v>-98.033757714781487</v>
      </c>
      <c r="AO29" s="147">
        <v>-97.723285278552623</v>
      </c>
      <c r="AP29" s="147">
        <v>-98.097184885272412</v>
      </c>
      <c r="AQ29" s="147">
        <v>-96.445462529657746</v>
      </c>
      <c r="AR29" s="147">
        <v>-98.592991264437771</v>
      </c>
      <c r="AS29" s="147">
        <v>-98.463185930614088</v>
      </c>
      <c r="AT29" s="147">
        <v>-96.457385520345539</v>
      </c>
      <c r="AU29" s="147">
        <v>-98.295254505078915</v>
      </c>
      <c r="AV29" s="147">
        <v>-97.858367799858769</v>
      </c>
      <c r="AW29" s="147">
        <v>-97.04285776824409</v>
      </c>
      <c r="AX29" s="147">
        <v>-97.789184141020584</v>
      </c>
      <c r="AY29" s="147">
        <v>-97.748226715280083</v>
      </c>
      <c r="AZ29" s="147">
        <v>-96.034579151874325</v>
      </c>
      <c r="BA29" s="147">
        <v>-90.406094853179653</v>
      </c>
      <c r="BB29" s="147">
        <v>-95.99652740431155</v>
      </c>
      <c r="BC29" s="147">
        <v>-80.784880700903827</v>
      </c>
      <c r="BD29" s="147">
        <v>-3.3583503006771211</v>
      </c>
      <c r="BE29" s="147">
        <v>-10.44083526682132</v>
      </c>
      <c r="BF29" s="147">
        <v>-7.1412870924410647</v>
      </c>
      <c r="BG29" s="147">
        <v>-3.2482598607888353</v>
      </c>
    </row>
    <row r="30" spans="1:59" x14ac:dyDescent="0.25">
      <c r="A30" t="s">
        <v>10</v>
      </c>
      <c r="B30" s="147">
        <v>-1.3188053175358621</v>
      </c>
      <c r="C30" s="147">
        <v>-4.8673250322026576</v>
      </c>
      <c r="D30" s="147">
        <v>-2.7707808564231708</v>
      </c>
      <c r="E30" s="147">
        <v>-1.3868613138686046</v>
      </c>
      <c r="F30" s="147">
        <v>-1.6390688296899059</v>
      </c>
      <c r="G30" s="147">
        <v>1.0631545541097918</v>
      </c>
      <c r="H30" s="147">
        <v>8.1341101363869566</v>
      </c>
      <c r="I30" s="147">
        <v>4.0188423018163162</v>
      </c>
      <c r="J30" s="147">
        <v>2.5286010080940251</v>
      </c>
      <c r="K30" s="147">
        <v>0.39432838325363306</v>
      </c>
      <c r="L30" s="147">
        <v>-4.0684135339817322</v>
      </c>
      <c r="M30" s="147">
        <v>-11.217367328873493</v>
      </c>
      <c r="N30" s="147">
        <v>-8.7701169642072063</v>
      </c>
      <c r="O30" s="147">
        <v>-8.6210297889130061</v>
      </c>
      <c r="P30" s="147">
        <v>-7.4598112036303785</v>
      </c>
      <c r="Q30" s="147">
        <v>-3.4804831859383607</v>
      </c>
      <c r="R30" s="147">
        <v>-3.1012242691074903</v>
      </c>
      <c r="S30" s="147">
        <v>-5.9326974650777853</v>
      </c>
      <c r="T30" s="147">
        <v>-8.6843116242392444</v>
      </c>
      <c r="U30" s="147">
        <v>-8.9131086891310947</v>
      </c>
      <c r="V30" s="147">
        <v>-12.601062839891661</v>
      </c>
      <c r="W30" s="147">
        <v>-11.21266024658039</v>
      </c>
      <c r="X30" s="147">
        <v>-11.218826034063261</v>
      </c>
      <c r="Y30" s="147">
        <v>-6.3210937789469872</v>
      </c>
      <c r="Z30" s="147">
        <v>-7.3283122616120435</v>
      </c>
      <c r="AA30" s="147">
        <v>-6.5973402659734104</v>
      </c>
      <c r="AB30" s="147">
        <v>-7.6892047637341694</v>
      </c>
      <c r="AC30" s="147">
        <v>-4.0145985401459905</v>
      </c>
      <c r="AD30" s="147">
        <v>-4.3662213413123352</v>
      </c>
      <c r="AE30" s="147">
        <v>8.6103990137162564E-2</v>
      </c>
      <c r="AF30" s="147">
        <v>-9.1619799768657089</v>
      </c>
      <c r="AG30" s="147">
        <v>-9.6850314968503302</v>
      </c>
      <c r="AH30" s="147">
        <v>-7.066152023541111</v>
      </c>
      <c r="AI30" s="147">
        <v>-5.9481730910003501</v>
      </c>
      <c r="AJ30" s="147">
        <v>-7.8888265019651875</v>
      </c>
      <c r="AK30" s="147">
        <v>-8.9551949060413438</v>
      </c>
      <c r="AL30" s="147">
        <v>-9.7452371754468032</v>
      </c>
      <c r="AM30" s="147">
        <v>-10.8581797187513</v>
      </c>
      <c r="AN30" s="147">
        <v>-4.2203428382374346</v>
      </c>
      <c r="AO30" s="147">
        <v>0.11687033543835387</v>
      </c>
      <c r="AP30" s="147">
        <v>-5.0185066479187679</v>
      </c>
      <c r="AQ30" s="147">
        <v>-4.490906841519247</v>
      </c>
      <c r="AR30" s="147">
        <v>-9.9317937058753376</v>
      </c>
      <c r="AS30" s="147">
        <v>-9.5559970630156119</v>
      </c>
      <c r="AT30" s="147">
        <v>-4.3662213413123476</v>
      </c>
      <c r="AU30" s="147">
        <v>-3.690730122698211</v>
      </c>
      <c r="AV30" s="147">
        <v>-6.0827250608272703</v>
      </c>
      <c r="AW30" s="147">
        <v>-9.2470537312845593</v>
      </c>
      <c r="AX30" s="147">
        <v>-8.7407611440114046</v>
      </c>
      <c r="AY30" s="147">
        <v>-7.8269030239833342</v>
      </c>
      <c r="AZ30" s="147">
        <v>-6.6484917773283181</v>
      </c>
      <c r="BA30" s="147">
        <v>-3.0531355466603833</v>
      </c>
      <c r="BB30" s="147">
        <v>-8.1041233624981999</v>
      </c>
      <c r="BC30" s="147">
        <v>-6.4331626538838931</v>
      </c>
      <c r="BD30" s="147">
        <v>-2.2493669000447101</v>
      </c>
      <c r="BE30" s="147">
        <v>-4.3795620437956133</v>
      </c>
      <c r="BF30" s="147">
        <v>-6.5770265078755257</v>
      </c>
      <c r="BG30" s="147">
        <v>-5.1094890510948838</v>
      </c>
    </row>
    <row r="31" spans="1:59" x14ac:dyDescent="0.25">
      <c r="A31" t="s">
        <v>120</v>
      </c>
      <c r="B31" s="147">
        <v>10.814128454898245</v>
      </c>
      <c r="C31" s="147">
        <v>6.6432015429122355</v>
      </c>
      <c r="D31" s="147">
        <v>4.0033860511211108</v>
      </c>
      <c r="E31" s="147">
        <v>5.5963114754098555</v>
      </c>
      <c r="F31" s="147">
        <v>4.3855603538635943</v>
      </c>
      <c r="G31" s="147">
        <v>4.0315395580898059</v>
      </c>
      <c r="H31" s="147">
        <v>4.9806988519576896</v>
      </c>
      <c r="I31" s="147">
        <v>-2.7366088448341821</v>
      </c>
      <c r="J31" s="147">
        <v>-4.1300671708394088</v>
      </c>
      <c r="K31" s="147">
        <v>-7.263990955342015</v>
      </c>
      <c r="L31" s="147">
        <v>-12.207181470575309</v>
      </c>
      <c r="M31" s="147">
        <v>-18.54284131277905</v>
      </c>
      <c r="N31" s="147">
        <v>-13.992445190598463</v>
      </c>
      <c r="O31" s="147">
        <v>-12.99180327868851</v>
      </c>
      <c r="P31" s="147">
        <v>-10.69539925965096</v>
      </c>
      <c r="Q31" s="147">
        <v>3.8041458479580452</v>
      </c>
      <c r="R31" s="147">
        <v>3.7904414953595222</v>
      </c>
      <c r="S31" s="147">
        <v>-7.0025663855863316</v>
      </c>
      <c r="T31" s="147">
        <v>-14.766586440216143</v>
      </c>
      <c r="U31" s="147">
        <v>-15.050527734111832</v>
      </c>
      <c r="V31" s="147">
        <v>-17.316444527005061</v>
      </c>
      <c r="W31" s="147">
        <v>-17.356614777058354</v>
      </c>
      <c r="X31" s="147">
        <v>-9.5724470628415084</v>
      </c>
      <c r="Y31" s="147">
        <v>-5.4433302821003435</v>
      </c>
      <c r="Z31" s="147">
        <v>-1.1795016741313902</v>
      </c>
      <c r="AA31" s="147">
        <v>-1.3979339770940946</v>
      </c>
      <c r="AB31" s="147">
        <v>-4.2493528904227782</v>
      </c>
      <c r="AC31" s="147">
        <v>-2.6639344262295079</v>
      </c>
      <c r="AD31" s="147">
        <v>-1.4884646663527679</v>
      </c>
      <c r="AE31" s="147">
        <v>-15.600140640794621</v>
      </c>
      <c r="AF31" s="147">
        <v>-6.2057690584968199</v>
      </c>
      <c r="AG31" s="147">
        <v>2.5028070963395619</v>
      </c>
      <c r="AH31" s="147">
        <v>-5.1647927216548055</v>
      </c>
      <c r="AI31" s="147">
        <v>-3.2234957020057116</v>
      </c>
      <c r="AJ31" s="147">
        <v>-8.0807512159971306</v>
      </c>
      <c r="AK31" s="147">
        <v>-9.962504359958146</v>
      </c>
      <c r="AL31" s="147">
        <v>-9.8851545732681778</v>
      </c>
      <c r="AM31" s="147">
        <v>-12.634296563860319</v>
      </c>
      <c r="AN31" s="147">
        <v>-2.3034412297403879</v>
      </c>
      <c r="AO31" s="147">
        <v>5.3163566034260707</v>
      </c>
      <c r="AP31" s="147">
        <v>-9.6979055403334264</v>
      </c>
      <c r="AQ31" s="147">
        <v>-4.8138371769936183</v>
      </c>
      <c r="AR31" s="147">
        <v>-16.795440293827827</v>
      </c>
      <c r="AS31" s="147">
        <v>-16.689300611116501</v>
      </c>
      <c r="AT31" s="147">
        <v>-8.0972049822368746</v>
      </c>
      <c r="AU31" s="147">
        <v>-7.9659825078011668</v>
      </c>
      <c r="AV31" s="147">
        <v>-8.9795675932525505</v>
      </c>
      <c r="AW31" s="147">
        <v>-13.22632671998584</v>
      </c>
      <c r="AX31" s="147">
        <v>-10.703423033302402</v>
      </c>
      <c r="AY31" s="147">
        <v>-10.95784543325524</v>
      </c>
      <c r="AZ31" s="147">
        <v>-9.4657317795773306</v>
      </c>
      <c r="BA31" s="147">
        <v>-3.8912392032433969</v>
      </c>
      <c r="BB31" s="147">
        <v>-6.4963087612636947</v>
      </c>
      <c r="BC31" s="147">
        <v>-7.3250550526058236</v>
      </c>
      <c r="BD31" s="147">
        <v>-0.31992305118768805</v>
      </c>
      <c r="BE31" s="147">
        <v>-2.049180327868855</v>
      </c>
      <c r="BF31" s="147">
        <v>-4.6656600517687536</v>
      </c>
      <c r="BG31" s="147">
        <v>-8.1967213114754198</v>
      </c>
    </row>
    <row r="32" spans="1:59" x14ac:dyDescent="0.25">
      <c r="A32" t="s">
        <v>182</v>
      </c>
      <c r="B32" s="147">
        <v>-12.174344375431335</v>
      </c>
      <c r="C32" s="147">
        <v>-18.096638655462193</v>
      </c>
      <c r="D32" s="147">
        <v>-18.8309643756747</v>
      </c>
      <c r="E32" s="147">
        <v>-10.392857142857126</v>
      </c>
      <c r="F32" s="147">
        <v>-6.5674095725246584</v>
      </c>
      <c r="G32" s="147">
        <v>-15.244079968944096</v>
      </c>
      <c r="H32" s="147">
        <v>-0.40137614678899414</v>
      </c>
      <c r="I32" s="147">
        <v>-28.867317275747524</v>
      </c>
      <c r="J32" s="147">
        <v>-25.936348751535004</v>
      </c>
      <c r="K32" s="147">
        <v>-32.160816912972081</v>
      </c>
      <c r="L32" s="147">
        <v>-34.859728073535059</v>
      </c>
      <c r="M32" s="147">
        <v>-32.167708037489362</v>
      </c>
      <c r="N32" s="147">
        <v>-24.220094664371789</v>
      </c>
      <c r="O32" s="147">
        <v>-41.317567567567572</v>
      </c>
      <c r="P32" s="147">
        <v>-27.736175115207367</v>
      </c>
      <c r="Q32" s="147">
        <v>-40.099856063332147</v>
      </c>
      <c r="R32" s="147">
        <v>-26.147959183673493</v>
      </c>
      <c r="S32" s="147">
        <v>-57.717937015061629</v>
      </c>
      <c r="T32" s="147">
        <v>-50.833498219232297</v>
      </c>
      <c r="U32" s="147">
        <v>-45.234833659491208</v>
      </c>
      <c r="V32" s="147">
        <v>-5.296438688789971</v>
      </c>
      <c r="W32" s="147">
        <v>-48.351840736294513</v>
      </c>
      <c r="X32" s="147">
        <v>-59.208286830357139</v>
      </c>
      <c r="Y32" s="147">
        <v>-61.51196519216824</v>
      </c>
      <c r="Z32" s="147">
        <v>-55.342696097006453</v>
      </c>
      <c r="AA32" s="147">
        <v>-62.136497064579252</v>
      </c>
      <c r="AB32" s="147">
        <v>-50.117481203007522</v>
      </c>
      <c r="AC32" s="147">
        <v>-58.660714285714292</v>
      </c>
      <c r="AD32" s="147">
        <v>-57.167101827676262</v>
      </c>
      <c r="AE32" s="147">
        <v>-52.877250095748749</v>
      </c>
      <c r="AF32" s="147">
        <v>-51.0343481654957</v>
      </c>
      <c r="AG32" s="147">
        <v>-43.818493150684937</v>
      </c>
      <c r="AH32" s="147">
        <v>-44.965407629020198</v>
      </c>
      <c r="AI32" s="147">
        <v>-53.389275480966035</v>
      </c>
      <c r="AJ32" s="147">
        <v>-48.39825353218211</v>
      </c>
      <c r="AK32" s="147">
        <v>-54.994775835866264</v>
      </c>
      <c r="AL32" s="147">
        <v>-58.575656585754075</v>
      </c>
      <c r="AM32" s="147">
        <v>-62.468976997578686</v>
      </c>
      <c r="AN32" s="147">
        <v>-50.695568595710249</v>
      </c>
      <c r="AO32" s="147">
        <v>-39.493880417335475</v>
      </c>
      <c r="AP32" s="147">
        <v>-1.8792998785916861</v>
      </c>
      <c r="AQ32" s="147">
        <v>-34.770984665052481</v>
      </c>
      <c r="AR32" s="147">
        <v>-31.730581576893051</v>
      </c>
      <c r="AS32" s="147">
        <v>-34.232354184277284</v>
      </c>
      <c r="AT32" s="147">
        <v>-46.908802685565092</v>
      </c>
      <c r="AU32" s="147">
        <v>-35.321715817694397</v>
      </c>
      <c r="AV32" s="147">
        <v>-43.558488612836449</v>
      </c>
      <c r="AW32" s="147">
        <v>-44.262610704659231</v>
      </c>
      <c r="AX32" s="147">
        <v>-38.766284815813123</v>
      </c>
      <c r="AY32" s="147">
        <v>-38.45663265306122</v>
      </c>
      <c r="AZ32" s="147">
        <v>-34.600903614457827</v>
      </c>
      <c r="BA32" s="147">
        <v>-49.971198156682021</v>
      </c>
      <c r="BB32" s="147">
        <v>-46.19234862819301</v>
      </c>
      <c r="BC32" s="147">
        <v>-61.099080490405122</v>
      </c>
      <c r="BD32" s="147">
        <v>-43.38010204081634</v>
      </c>
      <c r="BE32" s="147">
        <v>-8.0357142857142883</v>
      </c>
      <c r="BF32" s="147">
        <v>-36.785244360902261</v>
      </c>
      <c r="BG32" s="147">
        <v>1.7857142857142767</v>
      </c>
    </row>
    <row r="33" spans="1:59" x14ac:dyDescent="0.25">
      <c r="A33" t="s">
        <v>183</v>
      </c>
      <c r="B33" s="147">
        <v>-58.866155157715262</v>
      </c>
      <c r="C33" s="147">
        <v>-57.259515570934248</v>
      </c>
      <c r="D33" s="147">
        <v>-56.469271167745013</v>
      </c>
      <c r="E33" s="147">
        <v>-48.911764705882348</v>
      </c>
      <c r="F33" s="147">
        <v>-49.671531016498662</v>
      </c>
      <c r="G33" s="147">
        <v>-47.382956805910773</v>
      </c>
      <c r="H33" s="147">
        <v>-51.587016050048973</v>
      </c>
      <c r="I33" s="147">
        <v>-52.329381364949072</v>
      </c>
      <c r="J33" s="147">
        <v>-62.409873213850972</v>
      </c>
      <c r="K33" s="147">
        <v>-62.120614529336635</v>
      </c>
      <c r="L33" s="147">
        <v>-68.717692617708394</v>
      </c>
      <c r="M33" s="147">
        <v>-87.71163866474356</v>
      </c>
      <c r="N33" s="147">
        <v>-74.163319946452475</v>
      </c>
      <c r="O33" s="147">
        <v>-76.134958487899667</v>
      </c>
      <c r="P33" s="147">
        <v>-73.920418607325615</v>
      </c>
      <c r="Q33" s="147">
        <v>-73.78623993678076</v>
      </c>
      <c r="R33" s="147">
        <v>-69.965764083411145</v>
      </c>
      <c r="S33" s="147">
        <v>-51.235147946292471</v>
      </c>
      <c r="T33" s="147">
        <v>-80.956131298318041</v>
      </c>
      <c r="U33" s="147">
        <v>-59.910466469692899</v>
      </c>
      <c r="V33" s="147">
        <v>-71.233498120683592</v>
      </c>
      <c r="W33" s="147">
        <v>-65.018948755972971</v>
      </c>
      <c r="X33" s="147">
        <v>-63.0438112745098</v>
      </c>
      <c r="Y33" s="147">
        <v>-66.703161806177633</v>
      </c>
      <c r="Z33" s="147">
        <v>-67.71120472946032</v>
      </c>
      <c r="AA33" s="147">
        <v>-56.28167248634611</v>
      </c>
      <c r="AB33" s="147">
        <v>-58.339353285173722</v>
      </c>
      <c r="AC33" s="147">
        <v>-59.640522875816991</v>
      </c>
      <c r="AD33" s="147">
        <v>-56.19549821669311</v>
      </c>
      <c r="AE33" s="147">
        <v>-30.333455991869496</v>
      </c>
      <c r="AF33" s="147">
        <v>-54.505518054216203</v>
      </c>
      <c r="AG33" s="147">
        <v>-60.601665323663703</v>
      </c>
      <c r="AH33" s="147">
        <v>-62.024775005988431</v>
      </c>
      <c r="AI33" s="147">
        <v>-57.530385602187394</v>
      </c>
      <c r="AJ33" s="147">
        <v>-64.305465776054021</v>
      </c>
      <c r="AK33" s="147">
        <v>-65.947886246697252</v>
      </c>
      <c r="AL33" s="147">
        <v>-67.14639430516867</v>
      </c>
      <c r="AM33" s="147">
        <v>-66.504191130312762</v>
      </c>
      <c r="AN33" s="147">
        <v>-75.342998389157358</v>
      </c>
      <c r="AO33" s="147">
        <v>-75.90511860174783</v>
      </c>
      <c r="AP33" s="147">
        <v>-66.409302153344811</v>
      </c>
      <c r="AQ33" s="147">
        <v>-69.533067464273856</v>
      </c>
      <c r="AR33" s="147">
        <v>-65.706810957534188</v>
      </c>
      <c r="AS33" s="147">
        <v>-77.234404609970227</v>
      </c>
      <c r="AT33" s="147">
        <v>-63.60603423266609</v>
      </c>
      <c r="AU33" s="147">
        <v>-71.254095918975267</v>
      </c>
      <c r="AV33" s="147">
        <v>-78.976034858387806</v>
      </c>
      <c r="AW33" s="147">
        <v>-74.669238764688259</v>
      </c>
      <c r="AX33" s="147">
        <v>-79.372713445965388</v>
      </c>
      <c r="AY33" s="147">
        <v>-80.718020541549947</v>
      </c>
      <c r="AZ33" s="147">
        <v>-57.445468147098197</v>
      </c>
      <c r="BA33" s="147">
        <v>-85.418862885656054</v>
      </c>
      <c r="BB33" s="147">
        <v>-76.191403713803396</v>
      </c>
      <c r="BC33" s="147">
        <v>-23.278216759340545</v>
      </c>
      <c r="BD33" s="147">
        <v>66.046418567426983</v>
      </c>
      <c r="BE33" s="147">
        <v>-12.418300653594768</v>
      </c>
      <c r="BF33" s="147">
        <v>29.131406948744441</v>
      </c>
      <c r="BG33" s="147">
        <v>3.2679738562091782</v>
      </c>
    </row>
    <row r="34" spans="1:59" x14ac:dyDescent="0.25">
      <c r="A34" t="s">
        <v>70</v>
      </c>
      <c r="B34" s="147">
        <v>-91.68429298864082</v>
      </c>
      <c r="C34" s="147">
        <v>-92.727980922098567</v>
      </c>
      <c r="D34" s="147">
        <v>-93.545425148069995</v>
      </c>
      <c r="E34" s="147">
        <v>-93.121114864864865</v>
      </c>
      <c r="F34" s="147">
        <v>-91.612030828782736</v>
      </c>
      <c r="G34" s="147">
        <v>-92.416642185663918</v>
      </c>
      <c r="H34" s="147">
        <v>-92.363108521365405</v>
      </c>
      <c r="I34" s="147">
        <v>-90.67449717159019</v>
      </c>
      <c r="J34" s="147">
        <v>-86.45502594284828</v>
      </c>
      <c r="K34" s="147">
        <v>-89.451401832867347</v>
      </c>
      <c r="L34" s="147">
        <v>-56.123650460111584</v>
      </c>
      <c r="M34" s="147">
        <v>-86.777980764064267</v>
      </c>
      <c r="N34" s="147">
        <v>-57.578964506675348</v>
      </c>
      <c r="O34" s="147">
        <v>-76.209824689554424</v>
      </c>
      <c r="P34" s="147">
        <v>-63.670048347467699</v>
      </c>
      <c r="Q34" s="147">
        <v>-61.403941725100417</v>
      </c>
      <c r="R34" s="147">
        <v>-77.920777920777923</v>
      </c>
      <c r="S34" s="147">
        <v>-79.376780934288931</v>
      </c>
      <c r="T34" s="147">
        <v>-61.889833046342737</v>
      </c>
      <c r="U34" s="147">
        <v>-71.596630877452796</v>
      </c>
      <c r="V34" s="147">
        <v>103.18122655233137</v>
      </c>
      <c r="W34" s="147">
        <v>-5.9400787341963941</v>
      </c>
      <c r="X34" s="147">
        <v>16.142314189189189</v>
      </c>
      <c r="Y34" s="147">
        <v>-9.8084442310330537</v>
      </c>
      <c r="Z34" s="147">
        <v>-73.365474227543189</v>
      </c>
      <c r="AA34" s="147">
        <v>-72.132543502406506</v>
      </c>
      <c r="AB34" s="147">
        <v>-66.369132290184922</v>
      </c>
      <c r="AC34" s="147">
        <v>-58.445945945945944</v>
      </c>
      <c r="AD34" s="147">
        <v>-67.143285583233364</v>
      </c>
      <c r="AE34" s="147">
        <v>-79.372871531048474</v>
      </c>
      <c r="AF34" s="147">
        <v>-68.645694875203063</v>
      </c>
      <c r="AG34" s="147">
        <v>-68.202517586079239</v>
      </c>
      <c r="AH34" s="147">
        <v>-60.400452808829776</v>
      </c>
      <c r="AI34" s="147">
        <v>-65.623789979090844</v>
      </c>
      <c r="AJ34" s="147">
        <v>-57.188335313335315</v>
      </c>
      <c r="AK34" s="147">
        <v>-44.161515238642899</v>
      </c>
      <c r="AL34" s="147">
        <v>-84.961605059098105</v>
      </c>
      <c r="AM34" s="147">
        <v>-86.370056497175142</v>
      </c>
      <c r="AN34" s="147">
        <v>-77.280644667330208</v>
      </c>
      <c r="AO34" s="147">
        <v>-67.581802307925898</v>
      </c>
      <c r="AP34" s="147">
        <v>-75.43354260776357</v>
      </c>
      <c r="AQ34" s="147">
        <v>-60.399488471522375</v>
      </c>
      <c r="AR34" s="147">
        <v>-84.786036036036037</v>
      </c>
      <c r="AS34" s="147">
        <v>-72.607148568687023</v>
      </c>
      <c r="AT34" s="147">
        <v>-40.926010867264125</v>
      </c>
      <c r="AU34" s="147">
        <v>-76.051554235200342</v>
      </c>
      <c r="AV34" s="147">
        <v>-72.406972189580884</v>
      </c>
      <c r="AW34" s="147">
        <v>-67.310774386246081</v>
      </c>
      <c r="AX34" s="147">
        <v>-72.114567397586271</v>
      </c>
      <c r="AY34" s="147">
        <v>-45.974903474903456</v>
      </c>
      <c r="AZ34" s="147">
        <v>-29.887455226310642</v>
      </c>
      <c r="BA34" s="147">
        <v>-37.426438535309501</v>
      </c>
      <c r="BB34" s="147">
        <v>-35.229103275460879</v>
      </c>
      <c r="BC34" s="147">
        <v>9.7254437273094023</v>
      </c>
      <c r="BD34" s="147">
        <v>7.7840595697738726</v>
      </c>
      <c r="BE34" s="147">
        <v>4.7297297297297476</v>
      </c>
      <c r="BF34" s="147">
        <v>3.9811522048364445</v>
      </c>
      <c r="BG34" s="147">
        <v>-5.7432432432432279</v>
      </c>
    </row>
    <row r="35" spans="1:59" x14ac:dyDescent="0.25">
      <c r="A35" t="s">
        <v>118</v>
      </c>
      <c r="B35" s="147">
        <v>1.0538176033934428</v>
      </c>
      <c r="C35" s="147">
        <v>-2.1154949784792021</v>
      </c>
      <c r="D35" s="147">
        <v>2.5649689746267379</v>
      </c>
      <c r="E35" s="147">
        <v>2.8254573170731625</v>
      </c>
      <c r="F35" s="147">
        <v>8.2020772253758487</v>
      </c>
      <c r="G35" s="147">
        <v>7.1298382820784507</v>
      </c>
      <c r="H35" s="147">
        <v>16.063437010516882</v>
      </c>
      <c r="I35" s="147">
        <v>13.406657685762887</v>
      </c>
      <c r="J35" s="147">
        <v>2.0031099308127556</v>
      </c>
      <c r="K35" s="147">
        <v>5.6779156153630579</v>
      </c>
      <c r="L35" s="147">
        <v>6.4825410318446322</v>
      </c>
      <c r="M35" s="147">
        <v>-1.8529069485525858</v>
      </c>
      <c r="N35" s="147">
        <v>-2.344438730531905</v>
      </c>
      <c r="O35" s="147">
        <v>2.5749835201054396</v>
      </c>
      <c r="P35" s="147">
        <v>-6.8199699592303862</v>
      </c>
      <c r="Q35" s="147">
        <v>3.8989064323892415</v>
      </c>
      <c r="R35" s="147">
        <v>3.5173893405600545</v>
      </c>
      <c r="S35" s="147">
        <v>-4.5001168861529006</v>
      </c>
      <c r="T35" s="147">
        <v>1.5463482197148963</v>
      </c>
      <c r="U35" s="147">
        <v>-7.1433344470431219</v>
      </c>
      <c r="V35" s="147">
        <v>0.18050853313064216</v>
      </c>
      <c r="W35" s="147">
        <v>-7.2051991528318755</v>
      </c>
      <c r="X35" s="147">
        <v>-6.3746506605691158</v>
      </c>
      <c r="Y35" s="147">
        <v>4.391327225454976</v>
      </c>
      <c r="Z35" s="147">
        <v>-2.763311121174874</v>
      </c>
      <c r="AA35" s="147">
        <v>-8.9166388239224688</v>
      </c>
      <c r="AB35" s="147">
        <v>-1.5179717586649613</v>
      </c>
      <c r="AC35" s="147">
        <v>3.201219512195133</v>
      </c>
      <c r="AD35" s="147">
        <v>-1.5212061389543468</v>
      </c>
      <c r="AE35" s="147">
        <v>7.744556332962774</v>
      </c>
      <c r="AF35" s="147">
        <v>-12.702419032387057</v>
      </c>
      <c r="AG35" s="147">
        <v>-2.4682592716338365</v>
      </c>
      <c r="AH35" s="147">
        <v>-6.9627122972800466</v>
      </c>
      <c r="AI35" s="147">
        <v>-3.5606960654133997</v>
      </c>
      <c r="AJ35" s="147">
        <v>-1.7153578129187927</v>
      </c>
      <c r="AK35" s="147">
        <v>-3.6001556824079004</v>
      </c>
      <c r="AL35" s="147">
        <v>-11.819756776954979</v>
      </c>
      <c r="AM35" s="147">
        <v>-13.067555463690228</v>
      </c>
      <c r="AN35" s="147">
        <v>7.1814758515857138</v>
      </c>
      <c r="AO35" s="147">
        <v>11.236811455193198</v>
      </c>
      <c r="AP35" s="147">
        <v>5.5145788710011541</v>
      </c>
      <c r="AQ35" s="147">
        <v>2.7232327408019548</v>
      </c>
      <c r="AR35" s="147">
        <v>3.0529454884712379</v>
      </c>
      <c r="AS35" s="147">
        <v>5.148650598932007</v>
      </c>
      <c r="AT35" s="147">
        <v>6.6213462395720404</v>
      </c>
      <c r="AU35" s="147">
        <v>2.3809913032105934</v>
      </c>
      <c r="AV35" s="147">
        <v>-1.5897843761046513</v>
      </c>
      <c r="AW35" s="147">
        <v>-3.0939780422063174</v>
      </c>
      <c r="AX35" s="147">
        <v>-2.3009664058904824</v>
      </c>
      <c r="AY35" s="147">
        <v>-4.0043554006968831</v>
      </c>
      <c r="AZ35" s="147">
        <v>6.1627607992947295</v>
      </c>
      <c r="BA35" s="147">
        <v>6.7687844217151776</v>
      </c>
      <c r="BB35" s="147">
        <v>-7.256501372960769</v>
      </c>
      <c r="BC35" s="147">
        <v>-6.6879777939570726</v>
      </c>
      <c r="BD35" s="147">
        <v>-2.9554504728723601E-2</v>
      </c>
      <c r="BE35" s="147">
        <v>-2.7439024390244238</v>
      </c>
      <c r="BF35" s="147">
        <v>-4.9245827984595598</v>
      </c>
      <c r="BG35" s="147">
        <v>-3.6585365853658596</v>
      </c>
    </row>
    <row r="36" spans="1:59" x14ac:dyDescent="0.25">
      <c r="A36" t="s">
        <v>121</v>
      </c>
      <c r="B36" s="147">
        <v>15.435932827237176</v>
      </c>
      <c r="C36" s="147">
        <v>10.594637855142089</v>
      </c>
      <c r="D36" s="147">
        <v>7.4812796655185938</v>
      </c>
      <c r="E36" s="147">
        <v>6.6751700680272199</v>
      </c>
      <c r="F36" s="147">
        <v>7.1158898341945527</v>
      </c>
      <c r="G36" s="147">
        <v>3.4642117716651697</v>
      </c>
      <c r="H36" s="147">
        <v>6.8006407455948654</v>
      </c>
      <c r="I36" s="147">
        <v>-4.5839265938933487</v>
      </c>
      <c r="J36" s="147">
        <v>-4.4461337543613419</v>
      </c>
      <c r="K36" s="147">
        <v>-4.5488310266635423</v>
      </c>
      <c r="L36" s="147">
        <v>-8.4824278236763835</v>
      </c>
      <c r="M36" s="147">
        <v>-14.907831920044364</v>
      </c>
      <c r="N36" s="147">
        <v>-16.162609622162126</v>
      </c>
      <c r="O36" s="147">
        <v>-12.708218422504155</v>
      </c>
      <c r="P36" s="147">
        <v>-11.059907834101375</v>
      </c>
      <c r="Q36" s="147">
        <v>6.1584331465583668</v>
      </c>
      <c r="R36" s="147">
        <v>7.3264226325450901</v>
      </c>
      <c r="S36" s="147">
        <v>-11.073438960248627</v>
      </c>
      <c r="T36" s="147">
        <v>-11.986733751672409</v>
      </c>
      <c r="U36" s="147">
        <v>-14.030379274997667</v>
      </c>
      <c r="V36" s="147">
        <v>-17.05883486539091</v>
      </c>
      <c r="W36" s="147">
        <v>-16.517083023685675</v>
      </c>
      <c r="X36" s="147">
        <v>-15.206916099773252</v>
      </c>
      <c r="Y36" s="147">
        <v>-6.6956731931351303</v>
      </c>
      <c r="Z36" s="147">
        <v>-3.533084321261641</v>
      </c>
      <c r="AA36" s="147">
        <v>-3.239213493616627</v>
      </c>
      <c r="AB36" s="147">
        <v>-6.022198353025435</v>
      </c>
      <c r="AC36" s="147">
        <v>-3.0612244897959191</v>
      </c>
      <c r="AD36" s="147">
        <v>-2.6447132377755334</v>
      </c>
      <c r="AE36" s="147">
        <v>-13.410297094709209</v>
      </c>
      <c r="AF36" s="147">
        <v>-11.03676443254896</v>
      </c>
      <c r="AG36" s="147">
        <v>-3.5989190196626457</v>
      </c>
      <c r="AH36" s="147">
        <v>-6.5142287281404743</v>
      </c>
      <c r="AI36" s="147">
        <v>-11.217667582792435</v>
      </c>
      <c r="AJ36" s="147">
        <v>-9.4658742617926475</v>
      </c>
      <c r="AK36" s="147">
        <v>-9.9109856708641129</v>
      </c>
      <c r="AL36" s="147">
        <v>-14.422147689159223</v>
      </c>
      <c r="AM36" s="147">
        <v>-13.584303778008369</v>
      </c>
      <c r="AN36" s="147">
        <v>4.1413732631863089</v>
      </c>
      <c r="AO36" s="147">
        <v>9.9021631124359839</v>
      </c>
      <c r="AP36" s="147">
        <v>-1.809562351852902</v>
      </c>
      <c r="AQ36" s="147">
        <v>-1.7160536530996477</v>
      </c>
      <c r="AR36" s="147">
        <v>-13.906546225047395</v>
      </c>
      <c r="AS36" s="147">
        <v>-14.543332125749714</v>
      </c>
      <c r="AT36" s="147">
        <v>-0.93071171027158206</v>
      </c>
      <c r="AU36" s="147">
        <v>-2.1465959037770768</v>
      </c>
      <c r="AV36" s="147">
        <v>-10.188307206940744</v>
      </c>
      <c r="AW36" s="147">
        <v>-14.005170801474229</v>
      </c>
      <c r="AX36" s="147">
        <v>-12.471655328798187</v>
      </c>
      <c r="AY36" s="147">
        <v>-9.970845481049583</v>
      </c>
      <c r="AZ36" s="147">
        <v>-8.6488812392426855</v>
      </c>
      <c r="BA36" s="147">
        <v>-3.6482334869431492</v>
      </c>
      <c r="BB36" s="147">
        <v>-10.442852637743847</v>
      </c>
      <c r="BC36" s="147">
        <v>-6.9194842115950781</v>
      </c>
      <c r="BD36" s="147">
        <v>-2.8703318061918655</v>
      </c>
      <c r="BE36" s="147">
        <v>-6.8027210884353497</v>
      </c>
      <c r="BF36" s="147">
        <v>-1.8761188686000845</v>
      </c>
      <c r="BG36" s="147">
        <v>-1.3605442176870588</v>
      </c>
    </row>
    <row r="37" spans="1:59" x14ac:dyDescent="0.25">
      <c r="A37" t="s">
        <v>184</v>
      </c>
      <c r="B37" s="147">
        <v>135.24340393905609</v>
      </c>
      <c r="C37" s="147">
        <v>132.64796380090499</v>
      </c>
      <c r="D37" s="147">
        <v>94.458438287153641</v>
      </c>
      <c r="E37" s="147">
        <v>104.13461538461539</v>
      </c>
      <c r="F37" s="147">
        <v>88.329726539445218</v>
      </c>
      <c r="G37" s="147">
        <v>93.645484949832721</v>
      </c>
      <c r="H37" s="147">
        <v>105.666901905434</v>
      </c>
      <c r="I37" s="147">
        <v>75.219141323792471</v>
      </c>
      <c r="J37" s="147">
        <v>135.66674013665414</v>
      </c>
      <c r="K37" s="147">
        <v>64.672855879752461</v>
      </c>
      <c r="L37" s="147">
        <v>111.34873169725714</v>
      </c>
      <c r="M37" s="147">
        <v>21.602691543049389</v>
      </c>
      <c r="N37" s="147">
        <v>108.38276181649672</v>
      </c>
      <c r="O37" s="147">
        <v>102.22869022869021</v>
      </c>
      <c r="P37" s="147">
        <v>84.161967065192883</v>
      </c>
      <c r="Q37" s="147">
        <v>51.827165278046884</v>
      </c>
      <c r="R37" s="147">
        <v>75.954415954415964</v>
      </c>
      <c r="S37" s="147">
        <v>23.32268370607029</v>
      </c>
      <c r="T37" s="147">
        <v>55.452802045599825</v>
      </c>
      <c r="U37" s="147">
        <v>55.782929399367731</v>
      </c>
      <c r="V37" s="147">
        <v>102.29461756373934</v>
      </c>
      <c r="W37" s="147">
        <v>49.293255763844002</v>
      </c>
      <c r="X37" s="147">
        <v>51.941105769230781</v>
      </c>
      <c r="Y37" s="147">
        <v>72.20031237797734</v>
      </c>
      <c r="Z37" s="147">
        <v>44.523566619057313</v>
      </c>
      <c r="AA37" s="147">
        <v>39.919915700737612</v>
      </c>
      <c r="AB37" s="147">
        <v>93.390688259109282</v>
      </c>
      <c r="AC37" s="147">
        <v>56.923076923076913</v>
      </c>
      <c r="AD37" s="147">
        <v>73.65736091584661</v>
      </c>
      <c r="AE37" s="147">
        <v>163.88739946380687</v>
      </c>
      <c r="AF37" s="147">
        <v>36.698192517864634</v>
      </c>
      <c r="AG37" s="147">
        <v>37.072708113804005</v>
      </c>
      <c r="AH37" s="147">
        <v>63.229963753523968</v>
      </c>
      <c r="AI37" s="147">
        <v>59.947101608992689</v>
      </c>
      <c r="AJ37" s="147">
        <v>66.407438715130979</v>
      </c>
      <c r="AK37" s="147">
        <v>70.967675941080159</v>
      </c>
      <c r="AL37" s="147">
        <v>36.468823655453178</v>
      </c>
      <c r="AM37" s="147">
        <v>20.78226857887876</v>
      </c>
      <c r="AN37" s="147">
        <v>35.423839616474169</v>
      </c>
      <c r="AO37" s="147">
        <v>42.623163353500424</v>
      </c>
      <c r="AP37" s="147">
        <v>67.807801263891903</v>
      </c>
      <c r="AQ37" s="147">
        <v>80.754019991308084</v>
      </c>
      <c r="AR37" s="147">
        <v>2.6250525430852893</v>
      </c>
      <c r="AS37" s="147">
        <v>31.331360946745512</v>
      </c>
      <c r="AT37" s="147">
        <v>79.084153444466736</v>
      </c>
      <c r="AU37" s="147">
        <v>55.625902247886152</v>
      </c>
      <c r="AV37" s="147">
        <v>23.072463768115941</v>
      </c>
      <c r="AW37" s="147">
        <v>25.251917893427283</v>
      </c>
      <c r="AX37" s="147">
        <v>65.735365263667106</v>
      </c>
      <c r="AY37" s="147">
        <v>70.518681318681288</v>
      </c>
      <c r="AZ37" s="147">
        <v>29.680259499536582</v>
      </c>
      <c r="BA37" s="147">
        <v>2.1670802315963278</v>
      </c>
      <c r="BB37" s="147">
        <v>7.1676006113092106</v>
      </c>
      <c r="BC37" s="147">
        <v>41.260045924224961</v>
      </c>
      <c r="BD37" s="147">
        <v>25.737833594976433</v>
      </c>
      <c r="BE37" s="147">
        <v>19.230769230769234</v>
      </c>
      <c r="BF37" s="147">
        <v>37.522267206477721</v>
      </c>
      <c r="BG37" s="147">
        <v>3.076923076923082</v>
      </c>
    </row>
    <row r="38" spans="1:59" x14ac:dyDescent="0.25">
      <c r="A38" t="s">
        <v>185</v>
      </c>
      <c r="B38" s="147">
        <v>24.028914202185497</v>
      </c>
      <c r="C38" s="147">
        <v>9.088777946602999</v>
      </c>
      <c r="D38" s="147">
        <v>11.939174807365196</v>
      </c>
      <c r="E38" s="147">
        <v>15.372693726937264</v>
      </c>
      <c r="F38" s="147">
        <v>11.835486641311443</v>
      </c>
      <c r="G38" s="147">
        <v>13.019412802823668</v>
      </c>
      <c r="H38" s="147">
        <v>18.260604624394862</v>
      </c>
      <c r="I38" s="147">
        <v>5.5843988672444587</v>
      </c>
      <c r="J38" s="147">
        <v>5.5001638841603198</v>
      </c>
      <c r="K38" s="147">
        <v>1.9150019086397914</v>
      </c>
      <c r="L38" s="147">
        <v>4.2489835086018353</v>
      </c>
      <c r="M38" s="147">
        <v>-9.5266042123642052</v>
      </c>
      <c r="N38" s="147">
        <v>-11.621393322366973</v>
      </c>
      <c r="O38" s="147">
        <v>-4.9147302283833652</v>
      </c>
      <c r="P38" s="147">
        <v>0.45665559294889824</v>
      </c>
      <c r="Q38" s="147">
        <v>7.0956528205080263</v>
      </c>
      <c r="R38" s="147">
        <v>10.406294539135878</v>
      </c>
      <c r="S38" s="147">
        <v>-2.160970491494044</v>
      </c>
      <c r="T38" s="147">
        <v>-11.619016467172967</v>
      </c>
      <c r="U38" s="147">
        <v>-10.636404994186933</v>
      </c>
      <c r="V38" s="147">
        <v>-10.826547358958001</v>
      </c>
      <c r="W38" s="147">
        <v>-10.030285176801348</v>
      </c>
      <c r="X38" s="147">
        <v>-6.8976783517835285</v>
      </c>
      <c r="Y38" s="147">
        <v>4.115234045741472</v>
      </c>
      <c r="Z38" s="147">
        <v>2.9539870995527102</v>
      </c>
      <c r="AA38" s="147">
        <v>1.2657332052772716</v>
      </c>
      <c r="AB38" s="147">
        <v>-1.7945232083899889</v>
      </c>
      <c r="AC38" s="147">
        <v>4.7970479704796682</v>
      </c>
      <c r="AD38" s="147">
        <v>2.2708660506970628</v>
      </c>
      <c r="AE38" s="147">
        <v>48.545254889546214</v>
      </c>
      <c r="AF38" s="147">
        <v>-5.0430504305043256</v>
      </c>
      <c r="AG38" s="147">
        <v>3.2169034019107174</v>
      </c>
      <c r="AH38" s="147">
        <v>-1.1900851992813157</v>
      </c>
      <c r="AI38" s="147">
        <v>-2.2542001924317314</v>
      </c>
      <c r="AJ38" s="147">
        <v>-0.8039008961517965</v>
      </c>
      <c r="AK38" s="147">
        <v>-8.136727643872204</v>
      </c>
      <c r="AL38" s="147">
        <v>-5.5720585061003849</v>
      </c>
      <c r="AM38" s="147">
        <v>-9.4690099443367188</v>
      </c>
      <c r="AN38" s="147">
        <v>9.3484419263456182</v>
      </c>
      <c r="AO38" s="147">
        <v>19.429702723993529</v>
      </c>
      <c r="AP38" s="147">
        <v>-2.353051859130479</v>
      </c>
      <c r="AQ38" s="147">
        <v>2.8029687076531884</v>
      </c>
      <c r="AR38" s="147">
        <v>-15.745165648377792</v>
      </c>
      <c r="AS38" s="147">
        <v>-13.40094761894364</v>
      </c>
      <c r="AT38" s="147">
        <v>2.2708660506970628</v>
      </c>
      <c r="AU38" s="147">
        <v>-2.4336436393854353</v>
      </c>
      <c r="AV38" s="147">
        <v>-11.442323118883376</v>
      </c>
      <c r="AW38" s="147">
        <v>-8.050447081290212</v>
      </c>
      <c r="AX38" s="147">
        <v>-11.089837313467489</v>
      </c>
      <c r="AY38" s="147">
        <v>-2.7369530838165304</v>
      </c>
      <c r="AZ38" s="147">
        <v>-5.615080247188013</v>
      </c>
      <c r="BA38" s="147">
        <v>-2.1713684878784245</v>
      </c>
      <c r="BB38" s="147">
        <v>-7.3226460741428729</v>
      </c>
      <c r="BC38" s="147">
        <v>-6.9917937985350109</v>
      </c>
      <c r="BD38" s="147">
        <v>-1.8939679192710324</v>
      </c>
      <c r="BE38" s="147">
        <v>-5.5350553505535203</v>
      </c>
      <c r="BF38" s="147">
        <v>-5.9176539133812378</v>
      </c>
      <c r="BG38" s="147">
        <v>-2.2140221402213962</v>
      </c>
    </row>
    <row r="39" spans="1:59" x14ac:dyDescent="0.25">
      <c r="A39" t="s">
        <v>186</v>
      </c>
      <c r="B39" s="147">
        <v>23.524689750932936</v>
      </c>
      <c r="C39" s="147">
        <v>-2.1063754843254601</v>
      </c>
      <c r="D39" s="147">
        <v>-3.2074390262296677</v>
      </c>
      <c r="E39" s="147">
        <v>-2.4887724550898009</v>
      </c>
      <c r="F39" s="147">
        <v>-0.98319984072773192</v>
      </c>
      <c r="G39" s="147">
        <v>2.0648919552199883</v>
      </c>
      <c r="H39" s="147">
        <v>20.163343038693238</v>
      </c>
      <c r="I39" s="147">
        <v>-6.7722113911711181</v>
      </c>
      <c r="J39" s="147">
        <v>-11.419281780278967</v>
      </c>
      <c r="K39" s="147">
        <v>-19.135005850368209</v>
      </c>
      <c r="L39" s="147">
        <v>-6.2745822028864628</v>
      </c>
      <c r="M39" s="147">
        <v>5.1148200616659416</v>
      </c>
      <c r="N39" s="147">
        <v>-26.551114638193489</v>
      </c>
      <c r="O39" s="147">
        <v>-26.52006797216379</v>
      </c>
      <c r="P39" s="147">
        <v>9.298997313291288</v>
      </c>
      <c r="Q39" s="147">
        <v>3.3424335208675551</v>
      </c>
      <c r="R39" s="147">
        <v>3.1864841745081383</v>
      </c>
      <c r="S39" s="147">
        <v>-2.1541581373993099</v>
      </c>
      <c r="T39" s="147">
        <v>-3.1590558495197882</v>
      </c>
      <c r="U39" s="147">
        <v>-21.001558526782066</v>
      </c>
      <c r="V39" s="147">
        <v>-2.601312954826895</v>
      </c>
      <c r="W39" s="147">
        <v>77.23796105268454</v>
      </c>
      <c r="X39" s="147">
        <v>109.92000374251498</v>
      </c>
      <c r="Y39" s="147">
        <v>61.327092008875653</v>
      </c>
      <c r="Z39" s="147">
        <v>-17.23184929874996</v>
      </c>
      <c r="AA39" s="147">
        <v>-29.946271839881859</v>
      </c>
      <c r="AB39" s="147">
        <v>-37.501575795776866</v>
      </c>
      <c r="AC39" s="147">
        <v>-35.029940119760475</v>
      </c>
      <c r="AD39" s="147">
        <v>-31.126389518612896</v>
      </c>
      <c r="AE39" s="147">
        <v>281.09839302627984</v>
      </c>
      <c r="AF39" s="147">
        <v>-30.216615948431002</v>
      </c>
      <c r="AG39" s="147">
        <v>-25.592650315806747</v>
      </c>
      <c r="AH39" s="147">
        <v>-28.071997366523497</v>
      </c>
      <c r="AI39" s="147">
        <v>-12.247138959902545</v>
      </c>
      <c r="AJ39" s="147">
        <v>-14.275843916562478</v>
      </c>
      <c r="AK39" s="147">
        <v>-32.610444005605821</v>
      </c>
      <c r="AL39" s="147">
        <v>-31.672726969459397</v>
      </c>
      <c r="AM39" s="147">
        <v>-37.073733888155878</v>
      </c>
      <c r="AN39" s="147">
        <v>-11.604552933792458</v>
      </c>
      <c r="AO39" s="147">
        <v>7.1284397497140617</v>
      </c>
      <c r="AP39" s="147">
        <v>-3.4197893165510385</v>
      </c>
      <c r="AQ39" s="147">
        <v>-2.0602862072465333</v>
      </c>
      <c r="AR39" s="147">
        <v>3.4120284022119725</v>
      </c>
      <c r="AS39" s="147">
        <v>-38.539931970378774</v>
      </c>
      <c r="AT39" s="147">
        <v>-16.265380466221586</v>
      </c>
      <c r="AU39" s="147">
        <v>-25.794255992037375</v>
      </c>
      <c r="AV39" s="147">
        <v>-16.254447626486154</v>
      </c>
      <c r="AW39" s="147">
        <v>-0.31796245783365845</v>
      </c>
      <c r="AX39" s="147">
        <v>-5.837381840092605E-2</v>
      </c>
      <c r="AY39" s="147">
        <v>3.1864841745081383</v>
      </c>
      <c r="AZ39" s="147">
        <v>0.94870499963924682</v>
      </c>
      <c r="BA39" s="147">
        <v>-25.672445431717218</v>
      </c>
      <c r="BB39" s="147">
        <v>-33.892314708331689</v>
      </c>
      <c r="BC39" s="147">
        <v>-8.3642416659218952</v>
      </c>
      <c r="BD39" s="147">
        <v>-11.259623609923011</v>
      </c>
      <c r="BE39" s="147">
        <v>-15.119760479041922</v>
      </c>
      <c r="BF39" s="147">
        <v>55.105578317050153</v>
      </c>
      <c r="BG39" s="147">
        <v>-10.77844311377244</v>
      </c>
    </row>
    <row r="42" spans="1:59" x14ac:dyDescent="0.25">
      <c r="A42" s="144" t="s">
        <v>83</v>
      </c>
    </row>
    <row r="43" spans="1:59" s="144" customFormat="1" x14ac:dyDescent="0.25">
      <c r="A43" s="144" t="s">
        <v>71</v>
      </c>
      <c r="B43" s="144" t="s">
        <v>123</v>
      </c>
      <c r="C43" s="144" t="s">
        <v>124</v>
      </c>
      <c r="D43" s="144" t="s">
        <v>125</v>
      </c>
      <c r="E43" s="144" t="s">
        <v>126</v>
      </c>
      <c r="F43" s="144" t="s">
        <v>127</v>
      </c>
      <c r="G43" s="144" t="s">
        <v>128</v>
      </c>
      <c r="H43" s="144" t="s">
        <v>129</v>
      </c>
      <c r="I43" s="144" t="s">
        <v>130</v>
      </c>
      <c r="J43" s="144" t="s">
        <v>131</v>
      </c>
      <c r="K43" s="144" t="s">
        <v>132</v>
      </c>
      <c r="L43" s="144" t="s">
        <v>133</v>
      </c>
      <c r="M43" s="144" t="s">
        <v>134</v>
      </c>
      <c r="N43" s="144" t="s">
        <v>135</v>
      </c>
      <c r="O43" s="144" t="s">
        <v>136</v>
      </c>
      <c r="P43" s="144" t="s">
        <v>137</v>
      </c>
      <c r="Q43" s="144" t="s">
        <v>138</v>
      </c>
      <c r="R43" s="144" t="s">
        <v>139</v>
      </c>
      <c r="S43" s="144" t="s">
        <v>140</v>
      </c>
      <c r="T43" s="144" t="s">
        <v>141</v>
      </c>
      <c r="U43" s="144" t="s">
        <v>142</v>
      </c>
      <c r="V43" s="144" t="s">
        <v>143</v>
      </c>
      <c r="W43" s="144" t="s">
        <v>144</v>
      </c>
      <c r="X43" s="144" t="s">
        <v>145</v>
      </c>
      <c r="Y43" s="144" t="s">
        <v>146</v>
      </c>
      <c r="Z43" s="144" t="s">
        <v>147</v>
      </c>
      <c r="AA43" s="144" t="s">
        <v>148</v>
      </c>
      <c r="AB43" s="144" t="s">
        <v>149</v>
      </c>
      <c r="AC43" s="144" t="s">
        <v>150</v>
      </c>
      <c r="AD43" s="144" t="s">
        <v>151</v>
      </c>
      <c r="AE43" s="144" t="s">
        <v>152</v>
      </c>
      <c r="AF43" s="144" t="s">
        <v>153</v>
      </c>
      <c r="AG43" s="144" t="s">
        <v>154</v>
      </c>
      <c r="AH43" s="144" t="s">
        <v>155</v>
      </c>
      <c r="AI43" s="144" t="s">
        <v>156</v>
      </c>
      <c r="AJ43" s="144" t="s">
        <v>157</v>
      </c>
      <c r="AK43" s="144" t="s">
        <v>158</v>
      </c>
      <c r="AL43" s="144" t="s">
        <v>159</v>
      </c>
      <c r="AM43" s="144" t="s">
        <v>160</v>
      </c>
      <c r="AN43" s="144" t="s">
        <v>161</v>
      </c>
      <c r="AO43" s="144" t="s">
        <v>162</v>
      </c>
      <c r="AP43" s="144" t="s">
        <v>163</v>
      </c>
      <c r="AQ43" s="144" t="s">
        <v>164</v>
      </c>
      <c r="AR43" s="144" t="s">
        <v>165</v>
      </c>
      <c r="AS43" s="144" t="s">
        <v>166</v>
      </c>
      <c r="AT43" s="144" t="s">
        <v>167</v>
      </c>
      <c r="AU43" s="144" t="s">
        <v>168</v>
      </c>
      <c r="AV43" s="144" t="s">
        <v>169</v>
      </c>
      <c r="AW43" s="144" t="s">
        <v>170</v>
      </c>
      <c r="AX43" s="144" t="s">
        <v>171</v>
      </c>
      <c r="AY43" s="144" t="s">
        <v>172</v>
      </c>
      <c r="AZ43" s="144" t="s">
        <v>173</v>
      </c>
      <c r="BA43" s="144" t="s">
        <v>174</v>
      </c>
      <c r="BB43" s="144" t="s">
        <v>175</v>
      </c>
      <c r="BC43" s="144" t="s">
        <v>176</v>
      </c>
      <c r="BD43" s="144" t="s">
        <v>177</v>
      </c>
      <c r="BE43" s="144" t="s">
        <v>178</v>
      </c>
      <c r="BF43" s="144" t="s">
        <v>179</v>
      </c>
      <c r="BG43" s="144" t="s">
        <v>180</v>
      </c>
    </row>
    <row r="44" spans="1:59" x14ac:dyDescent="0.25">
      <c r="A44" t="s">
        <v>59</v>
      </c>
      <c r="B44" s="145">
        <v>-37.482061030417057</v>
      </c>
      <c r="C44" s="145">
        <v>-37.656986431954344</v>
      </c>
      <c r="D44" s="145">
        <v>-36.403149699357314</v>
      </c>
      <c r="E44" s="145">
        <v>-36.61160350012721</v>
      </c>
      <c r="F44" s="145">
        <v>-36.12526079508217</v>
      </c>
      <c r="G44" s="145">
        <v>-35.019936465434355</v>
      </c>
      <c r="H44" s="145">
        <v>-34.876197623672965</v>
      </c>
      <c r="I44" s="145">
        <v>-33.209554756077637</v>
      </c>
      <c r="J44" s="145">
        <v>-33.357500923654051</v>
      </c>
      <c r="K44" s="145">
        <v>-33.472966399255121</v>
      </c>
      <c r="L44" s="145">
        <v>-35.23795332861652</v>
      </c>
      <c r="M44" s="145">
        <v>-46.162438651734476</v>
      </c>
      <c r="N44" s="145">
        <v>-32.381236215483383</v>
      </c>
      <c r="O44" s="145">
        <v>-34.37495055673125</v>
      </c>
      <c r="P44" s="145">
        <v>-31.857699411741468</v>
      </c>
      <c r="Q44" s="145">
        <v>-35.37856694542684</v>
      </c>
      <c r="R44" s="145">
        <v>-34.22039346961202</v>
      </c>
      <c r="S44" s="145">
        <v>-29.129750052141496</v>
      </c>
      <c r="T44" s="145">
        <v>-33.363189287253626</v>
      </c>
      <c r="U44" s="145">
        <v>-33.665715880995656</v>
      </c>
      <c r="V44" s="145">
        <v>-33.505762909846396</v>
      </c>
      <c r="W44" s="145">
        <v>-32.565576839497695</v>
      </c>
      <c r="X44" s="145">
        <v>-33.730391414178577</v>
      </c>
      <c r="Y44" s="145">
        <v>-34.913331580849039</v>
      </c>
      <c r="Z44" s="145">
        <v>-33.866864135187889</v>
      </c>
      <c r="AA44" s="145">
        <v>-33.453447464395325</v>
      </c>
      <c r="AB44" s="145">
        <v>-34.361174245909922</v>
      </c>
      <c r="AC44" s="145">
        <v>-34.975483500782843</v>
      </c>
      <c r="AD44" s="145">
        <v>-33.886851907688964</v>
      </c>
      <c r="AE44" s="145">
        <v>-33.368511643543847</v>
      </c>
      <c r="AF44" s="145">
        <v>-32.920021573225483</v>
      </c>
      <c r="AG44" s="145">
        <v>-32.869709318744391</v>
      </c>
      <c r="AH44" s="145">
        <v>-33.689193212412839</v>
      </c>
      <c r="AI44" s="145">
        <v>-31.970001424027927</v>
      </c>
      <c r="AJ44" s="145">
        <v>-33.085185087793363</v>
      </c>
      <c r="AK44" s="145">
        <v>-33.923571198235564</v>
      </c>
      <c r="AL44" s="145">
        <v>-32.669857717599783</v>
      </c>
      <c r="AM44" s="145">
        <v>-32.352230099744133</v>
      </c>
      <c r="AN44" s="145">
        <v>-32.298599039236834</v>
      </c>
      <c r="AO44" s="145">
        <v>-33.002675208918198</v>
      </c>
      <c r="AP44" s="145">
        <v>-32.408341209292246</v>
      </c>
      <c r="AQ44" s="145">
        <v>-32.625810509557425</v>
      </c>
      <c r="AR44" s="145">
        <v>-32.814177349101001</v>
      </c>
      <c r="AS44" s="145">
        <v>-30.88298998171728</v>
      </c>
      <c r="AT44" s="145">
        <v>-34.08914426293471</v>
      </c>
      <c r="AU44" s="145">
        <v>-33.576227386329698</v>
      </c>
      <c r="AV44" s="145">
        <v>-31.633784153973593</v>
      </c>
      <c r="AW44" s="145">
        <v>-33.532976601612162</v>
      </c>
      <c r="AX44" s="145">
        <v>-29.660818294524368</v>
      </c>
      <c r="AY44" s="145">
        <v>-32.799963981861431</v>
      </c>
      <c r="AZ44" s="145">
        <v>-31.039373747591942</v>
      </c>
      <c r="BA44" s="145">
        <v>-32.747597917796888</v>
      </c>
      <c r="BB44" s="145">
        <v>-27.232471675569389</v>
      </c>
      <c r="BC44" s="145">
        <v>-20.422899244975206</v>
      </c>
      <c r="BD44" s="145">
        <v>-0.48848726700065725</v>
      </c>
      <c r="BE44" s="145">
        <v>0.3010802023022876</v>
      </c>
      <c r="BF44" s="145">
        <v>-0.10775501977133928</v>
      </c>
      <c r="BG44" s="145">
        <v>7.1054273576010019E-15</v>
      </c>
    </row>
    <row r="45" spans="1:59" x14ac:dyDescent="0.25">
      <c r="A45" s="149" t="s">
        <v>60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</row>
    <row r="46" spans="1:59" x14ac:dyDescent="0.25">
      <c r="A46" t="s">
        <v>29</v>
      </c>
      <c r="B46" s="145">
        <v>-1.939567390193746</v>
      </c>
      <c r="C46" s="145">
        <v>-2.0733209225208746</v>
      </c>
      <c r="D46" s="145">
        <v>-0.97756267195882529</v>
      </c>
      <c r="E46" s="145">
        <v>-1.1247854557676398</v>
      </c>
      <c r="F46" s="145">
        <v>-0.62680123957561129</v>
      </c>
      <c r="G46" s="145">
        <v>0.48161923665384521</v>
      </c>
      <c r="H46" s="145">
        <v>2.7901326392763828</v>
      </c>
      <c r="I46" s="145">
        <v>1.6150968991719807</v>
      </c>
      <c r="J46" s="145">
        <v>1.333724907619894</v>
      </c>
      <c r="K46" s="145">
        <v>1.2669016558562909</v>
      </c>
      <c r="L46" s="145">
        <v>0.1296878083196642</v>
      </c>
      <c r="M46" s="145">
        <v>-1.7127054052769175</v>
      </c>
      <c r="N46" s="145">
        <v>2.3599730314999903</v>
      </c>
      <c r="O46" s="145">
        <v>-1.6274605529853048E-2</v>
      </c>
      <c r="P46" s="145">
        <v>1.6969975038856422</v>
      </c>
      <c r="Q46" s="145">
        <v>-1.0751419818569641</v>
      </c>
      <c r="R46" s="145">
        <v>-0.31541735479287603</v>
      </c>
      <c r="S46" s="145">
        <v>3.9810562212835485</v>
      </c>
      <c r="T46" s="145">
        <v>0.92631508224490844</v>
      </c>
      <c r="U46" s="145">
        <v>0.44268413306546961</v>
      </c>
      <c r="V46" s="145">
        <v>0.93877887441186658</v>
      </c>
      <c r="W46" s="145">
        <v>1.149502284980457</v>
      </c>
      <c r="X46" s="145">
        <v>0.17458470064056542</v>
      </c>
      <c r="Y46" s="145">
        <v>-0.77893676703925863</v>
      </c>
      <c r="Z46" s="145">
        <v>-0.17596287685394607</v>
      </c>
      <c r="AA46" s="145">
        <v>0.17734861231504873</v>
      </c>
      <c r="AB46" s="145">
        <v>-0.59212439786117343</v>
      </c>
      <c r="AC46" s="145">
        <v>-1.1039607417750652</v>
      </c>
      <c r="AD46" s="145">
        <v>-0.44546244030800075</v>
      </c>
      <c r="AE46" s="145">
        <v>2.5829936926738739E-2</v>
      </c>
      <c r="AF46" s="145">
        <v>0.29696708478449985</v>
      </c>
      <c r="AG46" s="145">
        <v>0.33654992476530055</v>
      </c>
      <c r="AH46" s="145">
        <v>-0.35887919401826451</v>
      </c>
      <c r="AI46" s="145">
        <v>1.0562250076946658</v>
      </c>
      <c r="AJ46" s="145">
        <v>0.16349868128686573</v>
      </c>
      <c r="AK46" s="145">
        <v>-0.55091271059568037</v>
      </c>
      <c r="AL46" s="145">
        <v>0.41681576753270022</v>
      </c>
      <c r="AM46" s="145">
        <v>0.62257262170982486</v>
      </c>
      <c r="AN46" s="145">
        <v>0.55468127921791499</v>
      </c>
      <c r="AO46" s="145">
        <v>0.10430681165903444</v>
      </c>
      <c r="AP46" s="145">
        <v>0.44493910916250101</v>
      </c>
      <c r="AQ46" s="145">
        <v>0.5678565397471651</v>
      </c>
      <c r="AR46" s="145">
        <v>-0.12640981171343846</v>
      </c>
      <c r="AS46" s="145">
        <v>1.2645962343249106</v>
      </c>
      <c r="AT46" s="145">
        <v>-0.9006202396109444</v>
      </c>
      <c r="AU46" s="145">
        <v>-0.38960154864496666</v>
      </c>
      <c r="AV46" s="145">
        <v>0.78339032347832926</v>
      </c>
      <c r="AW46" s="145">
        <v>-0.52425285899536256</v>
      </c>
      <c r="AX46" s="145">
        <v>1.9904746707762584</v>
      </c>
      <c r="AY46" s="145">
        <v>0.29333813995737579</v>
      </c>
      <c r="AZ46" s="145">
        <v>0.49303394573798975</v>
      </c>
      <c r="BA46" s="145">
        <v>-1.6022538722879087</v>
      </c>
      <c r="BB46" s="145">
        <v>1.8194416198731176</v>
      </c>
      <c r="BC46" s="145">
        <v>-0.56321470679433716</v>
      </c>
      <c r="BD46" s="145">
        <v>-0.11776946688694956</v>
      </c>
      <c r="BE46" s="145">
        <v>0</v>
      </c>
      <c r="BF46" s="145">
        <v>1.954380260558608E-2</v>
      </c>
      <c r="BG46" s="145">
        <v>1.7763568394002505E-15</v>
      </c>
    </row>
    <row r="47" spans="1:59" x14ac:dyDescent="0.25">
      <c r="A47" t="s">
        <v>28</v>
      </c>
      <c r="B47" s="145">
        <v>-1.1548680223575811</v>
      </c>
      <c r="C47" s="145">
        <v>-1.1046691657804857</v>
      </c>
      <c r="D47" s="145">
        <v>-0.56373539138044571</v>
      </c>
      <c r="E47" s="145">
        <v>-0.64606793410700014</v>
      </c>
      <c r="F47" s="145">
        <v>-0.34574171568728573</v>
      </c>
      <c r="G47" s="145">
        <v>0.24871842798884991</v>
      </c>
      <c r="H47" s="145">
        <v>2.7932017544884324</v>
      </c>
      <c r="I47" s="145">
        <v>0.62083204505743872</v>
      </c>
      <c r="J47" s="145">
        <v>0.50208790183362062</v>
      </c>
      <c r="K47" s="145">
        <v>0.48103618528756975</v>
      </c>
      <c r="L47" s="145">
        <v>0.24646064817595814</v>
      </c>
      <c r="M47" s="145">
        <v>-0.56664531115871952</v>
      </c>
      <c r="N47" s="145">
        <v>0.65203814896188739</v>
      </c>
      <c r="O47" s="145">
        <v>0.13263803506830563</v>
      </c>
      <c r="P47" s="145">
        <v>-0.40820942384484304</v>
      </c>
      <c r="Q47" s="145">
        <v>-0.71010435622765478</v>
      </c>
      <c r="R47" s="145">
        <v>-0.11443171710078204</v>
      </c>
      <c r="S47" s="145">
        <v>-0.89746910143143133</v>
      </c>
      <c r="T47" s="145">
        <v>-0.7030764834926071</v>
      </c>
      <c r="U47" s="145">
        <v>-0.34424877925339636</v>
      </c>
      <c r="V47" s="145">
        <v>-0.51231966435196163</v>
      </c>
      <c r="W47" s="145">
        <v>-1.1784577105986944</v>
      </c>
      <c r="X47" s="145">
        <v>-2.1593095758867449</v>
      </c>
      <c r="Y47" s="145">
        <v>-1.0700828509914775</v>
      </c>
      <c r="Z47" s="145">
        <v>-0.28963329805914206</v>
      </c>
      <c r="AA47" s="145">
        <v>-0.18504746680314277</v>
      </c>
      <c r="AB47" s="145">
        <v>-2.1656646130518098E-2</v>
      </c>
      <c r="AC47" s="145">
        <v>0.60216040460458409</v>
      </c>
      <c r="AD47" s="145">
        <v>-0.66819366046200379</v>
      </c>
      <c r="AE47" s="145">
        <v>-0.58440232296745087</v>
      </c>
      <c r="AF47" s="145">
        <v>-0.37484210978800725</v>
      </c>
      <c r="AG47" s="145">
        <v>-0.34424877925339636</v>
      </c>
      <c r="AH47" s="145">
        <v>-0.79184618650881866</v>
      </c>
      <c r="AI47" s="145">
        <v>-0.10841187800187413</v>
      </c>
      <c r="AJ47" s="145">
        <v>0.11221578968592638</v>
      </c>
      <c r="AK47" s="145">
        <v>0.30695233390747845</v>
      </c>
      <c r="AL47" s="145">
        <v>0.16661448521092304</v>
      </c>
      <c r="AM47" s="145">
        <v>0.27726594901284685</v>
      </c>
      <c r="AN47" s="145">
        <v>-0.18309315418571614</v>
      </c>
      <c r="AO47" s="145">
        <v>0.42850365870738294</v>
      </c>
      <c r="AP47" s="145">
        <v>0.25587552603594332</v>
      </c>
      <c r="AQ47" s="145">
        <v>0.16783378508753088</v>
      </c>
      <c r="AR47" s="145">
        <v>-0.32191999772576452</v>
      </c>
      <c r="AS47" s="145">
        <v>3.444310006613982E-2</v>
      </c>
      <c r="AT47" s="145">
        <v>-0.36475512759337647</v>
      </c>
      <c r="AU47" s="145">
        <v>-0.37668658018159817</v>
      </c>
      <c r="AV47" s="145">
        <v>-0.48114652619129572</v>
      </c>
      <c r="AW47" s="145">
        <v>-0.42091715613869241</v>
      </c>
      <c r="AX47" s="145">
        <v>0.4579322573801079</v>
      </c>
      <c r="AY47" s="145">
        <v>0.13562946256093689</v>
      </c>
      <c r="AZ47" s="145">
        <v>0.65203814896189094</v>
      </c>
      <c r="BA47" s="145">
        <v>-0.86735918494790809</v>
      </c>
      <c r="BB47" s="145">
        <v>6.7460575129544509E-2</v>
      </c>
      <c r="BC47" s="145">
        <v>-0.84482206019150397</v>
      </c>
      <c r="BD47" s="145">
        <v>-0.67077392009524139</v>
      </c>
      <c r="BE47" s="145">
        <v>-0.20072013486819529</v>
      </c>
      <c r="BF47" s="145">
        <v>0.38612215418065965</v>
      </c>
      <c r="BG47" s="145">
        <v>0</v>
      </c>
    </row>
    <row r="48" spans="1:59" x14ac:dyDescent="0.25">
      <c r="A48" t="s">
        <v>3</v>
      </c>
      <c r="B48" s="145">
        <v>-8.503940013497889E-2</v>
      </c>
      <c r="C48" s="145">
        <v>-6.8504601323838982E-2</v>
      </c>
      <c r="D48" s="145">
        <v>-5.7839756747912904E-2</v>
      </c>
      <c r="E48" s="145">
        <v>-6.3377382584632325E-2</v>
      </c>
      <c r="F48" s="145">
        <v>-5.1463410538456433E-2</v>
      </c>
      <c r="G48" s="145">
        <v>-4.0007668186364267E-2</v>
      </c>
      <c r="H48" s="145">
        <v>-3.7995646325202512E-2</v>
      </c>
      <c r="I48" s="145">
        <v>-6.0449435966118972E-2</v>
      </c>
      <c r="J48" s="145">
        <v>-7.2840129172082504E-2</v>
      </c>
      <c r="K48" s="145">
        <v>-6.1484960853303156E-2</v>
      </c>
      <c r="L48" s="145">
        <v>-5.1875123327865744E-2</v>
      </c>
      <c r="M48" s="145">
        <v>-0.10047978123222923</v>
      </c>
      <c r="N48" s="145">
        <v>7.1158915283091734E-2</v>
      </c>
      <c r="O48" s="145">
        <v>-4.0605140796984712E-2</v>
      </c>
      <c r="P48" s="145">
        <v>9.3708637744916473E-2</v>
      </c>
      <c r="Q48" s="145">
        <v>7.0782919097098218E-4</v>
      </c>
      <c r="R48" s="145">
        <v>-5.3180215627115474E-2</v>
      </c>
      <c r="S48" s="145">
        <v>-7.0091727607327875E-2</v>
      </c>
      <c r="T48" s="145">
        <v>-2.7133358951711567E-2</v>
      </c>
      <c r="U48" s="145">
        <v>-2.8485761605951954E-2</v>
      </c>
      <c r="V48" s="145">
        <v>0.84811364635313047</v>
      </c>
      <c r="W48" s="145">
        <v>0.10446442873532349</v>
      </c>
      <c r="X48" s="145">
        <v>1.0872340638693828E-2</v>
      </c>
      <c r="Y48" s="145">
        <v>-7.9727667783940359E-3</v>
      </c>
      <c r="Z48" s="145">
        <v>-5.2921966593895226E-2</v>
      </c>
      <c r="AA48" s="145">
        <v>-1.9522095309097987E-3</v>
      </c>
      <c r="AB48" s="145">
        <v>-4.3498166069462621E-2</v>
      </c>
      <c r="AC48" s="145">
        <v>-5.0180033717048544E-3</v>
      </c>
      <c r="AD48" s="145">
        <v>-5.4451232409413519E-2</v>
      </c>
      <c r="AE48" s="145">
        <v>-3.1103549049280504E-2</v>
      </c>
      <c r="AF48" s="145">
        <v>-4.4695877026660724E-2</v>
      </c>
      <c r="AG48" s="145">
        <v>-3.3792472020960362E-2</v>
      </c>
      <c r="AH48" s="145">
        <v>-2.8846951320062458E-2</v>
      </c>
      <c r="AI48" s="145">
        <v>4.8598428069806521E-3</v>
      </c>
      <c r="AJ48" s="145">
        <v>5.166889186030163E-2</v>
      </c>
      <c r="AK48" s="145">
        <v>5.5518335176309025E-2</v>
      </c>
      <c r="AL48" s="145">
        <v>-1.0259650347719668E-2</v>
      </c>
      <c r="AM48" s="145">
        <v>-2.8066798519705283E-3</v>
      </c>
      <c r="AN48" s="145">
        <v>3.0989369264353417E-3</v>
      </c>
      <c r="AO48" s="145">
        <v>2.9008570053282584E-2</v>
      </c>
      <c r="AP48" s="145">
        <v>-2.3881715763354461E-3</v>
      </c>
      <c r="AQ48" s="145">
        <v>5.1909402110686953E-2</v>
      </c>
      <c r="AR48" s="145">
        <v>-2.3581873768667438E-3</v>
      </c>
      <c r="AS48" s="145">
        <v>-1.5440010374476454E-3</v>
      </c>
      <c r="AT48" s="145">
        <v>0.13772650507405074</v>
      </c>
      <c r="AU48" s="145">
        <v>-1.5524868340341585E-2</v>
      </c>
      <c r="AV48" s="145">
        <v>6.6615812876545666E-3</v>
      </c>
      <c r="AW48" s="145">
        <v>6.0865270007201544E-3</v>
      </c>
      <c r="AX48" s="145">
        <v>5.0464071643748831E-2</v>
      </c>
      <c r="AY48" s="145">
        <v>-1.1182978942656518E-3</v>
      </c>
      <c r="AZ48" s="145">
        <v>0.10616402314112919</v>
      </c>
      <c r="BA48" s="145">
        <v>-7.7644159697669746E-2</v>
      </c>
      <c r="BB48" s="145">
        <v>2.9044602297152611E-2</v>
      </c>
      <c r="BC48" s="145">
        <v>-6.3811027950634883E-2</v>
      </c>
      <c r="BD48" s="145">
        <v>-3.1951368407590094E-2</v>
      </c>
      <c r="BE48" s="145">
        <v>2.0072013486819446E-2</v>
      </c>
      <c r="BF48" s="145">
        <v>-1.8011991050014248E-2</v>
      </c>
      <c r="BG48" s="145">
        <v>0</v>
      </c>
    </row>
    <row r="49" spans="1:59" x14ac:dyDescent="0.25">
      <c r="A49" t="s">
        <v>49</v>
      </c>
      <c r="B49" s="145">
        <v>-0.12465011274061047</v>
      </c>
      <c r="C49" s="145">
        <v>-0.20721402158451815</v>
      </c>
      <c r="D49" s="145">
        <v>-0.213814974901157</v>
      </c>
      <c r="E49" s="145">
        <v>-0.21462000420781666</v>
      </c>
      <c r="F49" s="145">
        <v>-0.2121678561151526</v>
      </c>
      <c r="G49" s="145">
        <v>-0.20535633363553024</v>
      </c>
      <c r="H49" s="145">
        <v>-0.1730674068076066</v>
      </c>
      <c r="I49" s="145">
        <v>-0.20290821773376319</v>
      </c>
      <c r="J49" s="145">
        <v>-0.19905225982201152</v>
      </c>
      <c r="K49" s="145">
        <v>-0.1987013978795773</v>
      </c>
      <c r="L49" s="145">
        <v>-0.13420804728184352</v>
      </c>
      <c r="M49" s="145">
        <v>-7.470141003444522E-2</v>
      </c>
      <c r="N49" s="145">
        <v>-0.12278993792689835</v>
      </c>
      <c r="O49" s="145">
        <v>-0.19027726298653819</v>
      </c>
      <c r="P49" s="145">
        <v>-0.20754815118629111</v>
      </c>
      <c r="Q49" s="145">
        <v>-0.20405704391134305</v>
      </c>
      <c r="R49" s="145">
        <v>-0.20329551226002157</v>
      </c>
      <c r="S49" s="145">
        <v>-0.19738548726016031</v>
      </c>
      <c r="T49" s="145">
        <v>-0.13872485775516469</v>
      </c>
      <c r="U49" s="145">
        <v>-0.1937911658289086</v>
      </c>
      <c r="V49" s="145">
        <v>-0.18397450321984202</v>
      </c>
      <c r="W49" s="145">
        <v>-0.21806527817543173</v>
      </c>
      <c r="X49" s="145">
        <v>-0.1950487456407986</v>
      </c>
      <c r="Y49" s="145">
        <v>-0.22774603120006653</v>
      </c>
      <c r="Z49" s="145">
        <v>-0.23894747089879459</v>
      </c>
      <c r="AA49" s="145">
        <v>-0.22563142831895913</v>
      </c>
      <c r="AB49" s="145">
        <v>-0.23959645572687605</v>
      </c>
      <c r="AC49" s="145">
        <v>-0.23584615847012819</v>
      </c>
      <c r="AD49" s="145">
        <v>-0.25034989145309755</v>
      </c>
      <c r="AE49" s="145">
        <v>-0.2484517058140624</v>
      </c>
      <c r="AF49" s="145">
        <v>-0.25235347010819553</v>
      </c>
      <c r="AG49" s="145">
        <v>-0.25216498039400126</v>
      </c>
      <c r="AH49" s="145">
        <v>-0.26030564087356911</v>
      </c>
      <c r="AI49" s="145">
        <v>-0.2545522398070566</v>
      </c>
      <c r="AJ49" s="145">
        <v>-0.2572967443118116</v>
      </c>
      <c r="AK49" s="145">
        <v>-0.24903176307450159</v>
      </c>
      <c r="AL49" s="145">
        <v>-0.2671981962493315</v>
      </c>
      <c r="AM49" s="145">
        <v>-0.26643613382645326</v>
      </c>
      <c r="AN49" s="145">
        <v>-0.20592293723092503</v>
      </c>
      <c r="AO49" s="145">
        <v>-0.12528093811155266</v>
      </c>
      <c r="AP49" s="145">
        <v>-0.24433269675032027</v>
      </c>
      <c r="AQ49" s="145">
        <v>-0.20624844366753009</v>
      </c>
      <c r="AR49" s="145">
        <v>-0.27352231493309254</v>
      </c>
      <c r="AS49" s="145">
        <v>-0.27530726190797289</v>
      </c>
      <c r="AT49" s="145">
        <v>-0.2452925825719538</v>
      </c>
      <c r="AU49" s="145">
        <v>-0.23806591867476978</v>
      </c>
      <c r="AV49" s="145">
        <v>-0.175179224953082</v>
      </c>
      <c r="AW49" s="145">
        <v>-0.12797937440180954</v>
      </c>
      <c r="AX49" s="145">
        <v>-0.10187493637649855</v>
      </c>
      <c r="AY49" s="145">
        <v>-1.1240327552618834E-2</v>
      </c>
      <c r="AZ49" s="145">
        <v>4.0567232077276583E-2</v>
      </c>
      <c r="BA49" s="145">
        <v>1.6726677905682386E-3</v>
      </c>
      <c r="BB49" s="145">
        <v>-5.1775160616663374E-2</v>
      </c>
      <c r="BC49" s="145">
        <v>9.0810881913315378E-2</v>
      </c>
      <c r="BD49" s="145">
        <v>-4.9155951396293029E-3</v>
      </c>
      <c r="BE49" s="145">
        <v>1.0036006743409653E-2</v>
      </c>
      <c r="BF49" s="145">
        <v>5.0708244598280383E-3</v>
      </c>
      <c r="BG49" s="145">
        <v>0</v>
      </c>
    </row>
    <row r="50" spans="1:59" x14ac:dyDescent="0.25">
      <c r="A50" t="s">
        <v>4</v>
      </c>
      <c r="B50" s="145">
        <v>-7.23414274483474</v>
      </c>
      <c r="C50" s="145">
        <v>-7.270768094797897</v>
      </c>
      <c r="D50" s="145">
        <v>-7.2653610530376591</v>
      </c>
      <c r="E50" s="145">
        <v>-7.2810225322763111</v>
      </c>
      <c r="F50" s="145">
        <v>-7.2729477819913768</v>
      </c>
      <c r="G50" s="145">
        <v>-7.263968956904602</v>
      </c>
      <c r="H50" s="145">
        <v>-7.2566773896797514</v>
      </c>
      <c r="I50" s="145">
        <v>-7.2364276530097227</v>
      </c>
      <c r="J50" s="145">
        <v>-7.2279090514306228</v>
      </c>
      <c r="K50" s="145">
        <v>-7.2273668102468607</v>
      </c>
      <c r="L50" s="145">
        <v>-7.2348577084421555</v>
      </c>
      <c r="M50" s="145">
        <v>-7.328040725061693</v>
      </c>
      <c r="N50" s="145">
        <v>-7.2357492594465826</v>
      </c>
      <c r="O50" s="145">
        <v>-7.2595590400166889</v>
      </c>
      <c r="P50" s="145">
        <v>-7.1269186186425859</v>
      </c>
      <c r="Q50" s="145">
        <v>-7.2360872600682171</v>
      </c>
      <c r="R50" s="145">
        <v>-7.2013923943266569</v>
      </c>
      <c r="S50" s="145">
        <v>-7.1257571713367422</v>
      </c>
      <c r="T50" s="145">
        <v>-7.2610091779978809</v>
      </c>
      <c r="U50" s="145">
        <v>-7.2043405667794387</v>
      </c>
      <c r="V50" s="145">
        <v>-7.2355344027883408</v>
      </c>
      <c r="W50" s="145">
        <v>-7.2050094798569608</v>
      </c>
      <c r="X50" s="145">
        <v>-7.1845785983068815</v>
      </c>
      <c r="Y50" s="145">
        <v>-7.1904676943747212</v>
      </c>
      <c r="Z50" s="145">
        <v>-7.1597191555975384</v>
      </c>
      <c r="AA50" s="145">
        <v>-7.151273462629355</v>
      </c>
      <c r="AB50" s="145">
        <v>-7.1872334082047411</v>
      </c>
      <c r="AC50" s="145">
        <v>-7.1907988316530576</v>
      </c>
      <c r="AD50" s="145">
        <v>-7.1789154659660177</v>
      </c>
      <c r="AE50" s="145">
        <v>-7.1102282627706437</v>
      </c>
      <c r="AF50" s="145">
        <v>-7.1255373670374427</v>
      </c>
      <c r="AG50" s="145">
        <v>-7.1247399105543128</v>
      </c>
      <c r="AH50" s="145">
        <v>-7.1225172046213245</v>
      </c>
      <c r="AI50" s="145">
        <v>-7.0392091194814697</v>
      </c>
      <c r="AJ50" s="145">
        <v>-7.0866890474137305</v>
      </c>
      <c r="AK50" s="145">
        <v>-7.1075213288885939</v>
      </c>
      <c r="AL50" s="145">
        <v>-7.0497216505092775</v>
      </c>
      <c r="AM50" s="145">
        <v>-7.0773692752113</v>
      </c>
      <c r="AN50" s="145">
        <v>-6.9776403031581165</v>
      </c>
      <c r="AO50" s="145">
        <v>-6.8779629697664912</v>
      </c>
      <c r="AP50" s="145">
        <v>-7.0105629541747403</v>
      </c>
      <c r="AQ50" s="145">
        <v>-7.0171815850523762</v>
      </c>
      <c r="AR50" s="145">
        <v>-6.9244333412009214</v>
      </c>
      <c r="AS50" s="145">
        <v>-6.9810819215089666</v>
      </c>
      <c r="AT50" s="145">
        <v>-7.0979985238677168</v>
      </c>
      <c r="AU50" s="145">
        <v>-7.1050353692009969</v>
      </c>
      <c r="AV50" s="145">
        <v>-6.9786900108716896</v>
      </c>
      <c r="AW50" s="145">
        <v>-6.9728335369494898</v>
      </c>
      <c r="AX50" s="145">
        <v>-6.6735026475925903</v>
      </c>
      <c r="AY50" s="145">
        <v>-6.9738777144705022</v>
      </c>
      <c r="AZ50" s="145">
        <v>-6.9090349194382323</v>
      </c>
      <c r="BA50" s="145">
        <v>-6.5002028622503643</v>
      </c>
      <c r="BB50" s="145">
        <v>-6.1338611016062172</v>
      </c>
      <c r="BC50" s="145">
        <v>-3.5499378031903372</v>
      </c>
      <c r="BD50" s="145">
        <v>-0.69658079457829469</v>
      </c>
      <c r="BE50" s="145">
        <v>5.0180033717048822E-2</v>
      </c>
      <c r="BF50" s="145">
        <v>0.25982693247806576</v>
      </c>
      <c r="BG50" s="145">
        <v>1.0036006743410653E-2</v>
      </c>
    </row>
    <row r="51" spans="1:59" x14ac:dyDescent="0.25">
      <c r="A51" t="s">
        <v>5</v>
      </c>
      <c r="B51" s="145">
        <v>-8.6571466864890745</v>
      </c>
      <c r="C51" s="145">
        <v>-8.7322468179734916</v>
      </c>
      <c r="D51" s="145">
        <v>-8.7364829080149526</v>
      </c>
      <c r="E51" s="145">
        <v>-8.7316771270024685</v>
      </c>
      <c r="F51" s="145">
        <v>-8.7314542044485908</v>
      </c>
      <c r="G51" s="145">
        <v>-8.7308349751322609</v>
      </c>
      <c r="H51" s="145">
        <v>-8.7354384811505987</v>
      </c>
      <c r="I51" s="145">
        <v>-8.735731206935796</v>
      </c>
      <c r="J51" s="145">
        <v>-8.7302618775128504</v>
      </c>
      <c r="K51" s="145">
        <v>-8.7302299809726289</v>
      </c>
      <c r="L51" s="145">
        <v>-8.7361689799402136</v>
      </c>
      <c r="M51" s="145">
        <v>-8.7336602858300267</v>
      </c>
      <c r="N51" s="145">
        <v>-8.7355276888668527</v>
      </c>
      <c r="O51" s="145">
        <v>-8.7361268753977566</v>
      </c>
      <c r="P51" s="145">
        <v>-8.7356816702797193</v>
      </c>
      <c r="Q51" s="145">
        <v>-8.7364829080149526</v>
      </c>
      <c r="R51" s="145">
        <v>-8.7362376690085952</v>
      </c>
      <c r="S51" s="145">
        <v>-8.735173537083412</v>
      </c>
      <c r="T51" s="145">
        <v>-8.7359963629794493</v>
      </c>
      <c r="U51" s="145">
        <v>-8.7360551630948517</v>
      </c>
      <c r="V51" s="145">
        <v>-8.7358747650070896</v>
      </c>
      <c r="W51" s="145">
        <v>-8.7359362452144023</v>
      </c>
      <c r="X51" s="145">
        <v>-8.7312735958979939</v>
      </c>
      <c r="Y51" s="145">
        <v>-8.726613528574747</v>
      </c>
      <c r="Z51" s="145">
        <v>-8.7362240769542154</v>
      </c>
      <c r="AA51" s="145">
        <v>-8.7360551630948517</v>
      </c>
      <c r="AB51" s="145">
        <v>-8.7362646385059701</v>
      </c>
      <c r="AC51" s="145">
        <v>-8.7313258667664506</v>
      </c>
      <c r="AD51" s="145">
        <v>-8.7261899468664286</v>
      </c>
      <c r="AE51" s="145">
        <v>-8.7361689799402136</v>
      </c>
      <c r="AF51" s="145">
        <v>-8.7360696623036347</v>
      </c>
      <c r="AG51" s="145">
        <v>-8.7307484526798422</v>
      </c>
      <c r="AH51" s="145">
        <v>-8.7312207776906021</v>
      </c>
      <c r="AI51" s="145">
        <v>-8.7302618775128504</v>
      </c>
      <c r="AJ51" s="145">
        <v>-8.7253980056405354</v>
      </c>
      <c r="AK51" s="145">
        <v>-8.7207560298771138</v>
      </c>
      <c r="AL51" s="145">
        <v>-8.7305710696019041</v>
      </c>
      <c r="AM51" s="145">
        <v>-8.7304186571173279</v>
      </c>
      <c r="AN51" s="145">
        <v>-8.7139263309960064</v>
      </c>
      <c r="AO51" s="145">
        <v>-8.7087166605635993</v>
      </c>
      <c r="AP51" s="145">
        <v>-8.6974650054876932</v>
      </c>
      <c r="AQ51" s="145">
        <v>-8.7085322243322647</v>
      </c>
      <c r="AR51" s="145">
        <v>-8.6725631278289441</v>
      </c>
      <c r="AS51" s="145">
        <v>-8.6611332042178688</v>
      </c>
      <c r="AT51" s="145">
        <v>-8.6756168580549904</v>
      </c>
      <c r="AU51" s="145">
        <v>-8.6946258313830427</v>
      </c>
      <c r="AV51" s="145">
        <v>-8.6627610322904598</v>
      </c>
      <c r="AW51" s="145">
        <v>-8.6682694470389894</v>
      </c>
      <c r="AX51" s="145">
        <v>-8.6378142693427922</v>
      </c>
      <c r="AY51" s="145">
        <v>-8.6528156197280044</v>
      </c>
      <c r="AZ51" s="145">
        <v>-8.6246781806497346</v>
      </c>
      <c r="BA51" s="145">
        <v>-8.5851562846809824</v>
      </c>
      <c r="BB51" s="145">
        <v>-8.529708473017223</v>
      </c>
      <c r="BC51" s="145">
        <v>-5.6046603927580527</v>
      </c>
      <c r="BD51" s="145">
        <v>-0.17332593278797148</v>
      </c>
      <c r="BE51" s="145">
        <v>-0.26093617532865565</v>
      </c>
      <c r="BF51" s="145">
        <v>-0.11684024692853789</v>
      </c>
      <c r="BG51" s="145">
        <v>-3.0108020230230181E-2</v>
      </c>
    </row>
    <row r="52" spans="1:59" x14ac:dyDescent="0.25">
      <c r="A52" t="s">
        <v>61</v>
      </c>
      <c r="B52" s="145">
        <v>-2.9379076455411908</v>
      </c>
      <c r="C52" s="145">
        <v>-2.9661004682810908</v>
      </c>
      <c r="D52" s="145">
        <v>-2.9657790305543674</v>
      </c>
      <c r="E52" s="145">
        <v>-2.9658156227955792</v>
      </c>
      <c r="F52" s="145">
        <v>-2.9657041615186399</v>
      </c>
      <c r="G52" s="145">
        <v>-2.965394546860475</v>
      </c>
      <c r="H52" s="145">
        <v>-2.9588112113307541</v>
      </c>
      <c r="I52" s="145">
        <v>-2.9650273294752103</v>
      </c>
      <c r="J52" s="145">
        <v>-2.9651079980507697</v>
      </c>
      <c r="K52" s="145">
        <v>-2.965092049780659</v>
      </c>
      <c r="L52" s="145">
        <v>-2.9602722089099816</v>
      </c>
      <c r="M52" s="145">
        <v>-2.9668072022093575</v>
      </c>
      <c r="N52" s="145">
        <v>-2.9648238114062679</v>
      </c>
      <c r="O52" s="145">
        <v>-2.9654229979371713</v>
      </c>
      <c r="P52" s="145">
        <v>-2.9649777928191332</v>
      </c>
      <c r="Q52" s="145">
        <v>-2.9560210995645533</v>
      </c>
      <c r="R52" s="145">
        <v>-2.9655337915480096</v>
      </c>
      <c r="S52" s="145">
        <v>-2.9644696596228268</v>
      </c>
      <c r="T52" s="145">
        <v>-2.965292485518864</v>
      </c>
      <c r="U52" s="145">
        <v>-2.9653512856342656</v>
      </c>
      <c r="V52" s="145">
        <v>-2.9651708875465035</v>
      </c>
      <c r="W52" s="145">
        <v>-2.9652323677538175</v>
      </c>
      <c r="X52" s="145">
        <v>-2.9656138572433419</v>
      </c>
      <c r="Y52" s="145">
        <v>-2.9657418810709033</v>
      </c>
      <c r="Z52" s="145">
        <v>-2.9655201994936293</v>
      </c>
      <c r="AA52" s="145">
        <v>-2.9653512856342656</v>
      </c>
      <c r="AB52" s="145">
        <v>-2.9604635260414951</v>
      </c>
      <c r="AC52" s="145">
        <v>-2.9656399926775694</v>
      </c>
      <c r="AD52" s="145">
        <v>-2.9605433782869865</v>
      </c>
      <c r="AE52" s="145">
        <v>-2.9602722089099816</v>
      </c>
      <c r="AF52" s="145">
        <v>-2.960073573636826</v>
      </c>
      <c r="AG52" s="145">
        <v>-2.9600445752192575</v>
      </c>
      <c r="AH52" s="145">
        <v>-2.9453052565011317</v>
      </c>
      <c r="AI52" s="145">
        <v>-2.9595580000522652</v>
      </c>
      <c r="AJ52" s="145">
        <v>-2.9546941281799497</v>
      </c>
      <c r="AK52" s="145">
        <v>-2.9603550742329015</v>
      </c>
      <c r="AL52" s="145">
        <v>-2.9652625940952961</v>
      </c>
      <c r="AM52" s="145">
        <v>-2.9651863878530085</v>
      </c>
      <c r="AN52" s="145">
        <v>-2.9596837790437327</v>
      </c>
      <c r="AO52" s="145">
        <v>-2.9597762584005212</v>
      </c>
      <c r="AP52" s="145">
        <v>-2.9596837790437327</v>
      </c>
      <c r="AQ52" s="145">
        <v>-2.9597147796567427</v>
      </c>
      <c r="AR52" s="145">
        <v>-2.9547813624306016</v>
      </c>
      <c r="AS52" s="145">
        <v>-2.9649273768141322</v>
      </c>
      <c r="AT52" s="145">
        <v>-2.9605433782869865</v>
      </c>
      <c r="AU52" s="145">
        <v>-2.9654651024796279</v>
      </c>
      <c r="AV52" s="145">
        <v>-2.9650436502478885</v>
      </c>
      <c r="AW52" s="145">
        <v>-2.96021622083915</v>
      </c>
      <c r="AX52" s="145">
        <v>-2.9462938538923176</v>
      </c>
      <c r="AY52" s="145">
        <v>-2.9540555734651766</v>
      </c>
      <c r="AZ52" s="145">
        <v>-2.9473212574772494</v>
      </c>
      <c r="BA52" s="145">
        <v>-2.9550374371663866</v>
      </c>
      <c r="BB52" s="145">
        <v>-2.9450030384138031</v>
      </c>
      <c r="BC52" s="145">
        <v>-2.2768254104451882</v>
      </c>
      <c r="BD52" s="145">
        <v>7.3119477701984792E-2</v>
      </c>
      <c r="BE52" s="145">
        <v>0.24086416184183346</v>
      </c>
      <c r="BF52" s="145">
        <v>-7.5428513839942202E-2</v>
      </c>
      <c r="BG52" s="145">
        <v>-3.0108020230228849E-2</v>
      </c>
    </row>
    <row r="53" spans="1:59" x14ac:dyDescent="0.25">
      <c r="A53" t="s">
        <v>50</v>
      </c>
      <c r="B53" s="145">
        <v>-0.6637339725472412</v>
      </c>
      <c r="C53" s="145">
        <v>-0.66877587524730919</v>
      </c>
      <c r="D53" s="145">
        <v>-0.67269052756204639</v>
      </c>
      <c r="E53" s="145">
        <v>-0.67276371204446994</v>
      </c>
      <c r="F53" s="145">
        <v>-0.67254078949059137</v>
      </c>
      <c r="G53" s="145">
        <v>-0.67192156017426208</v>
      </c>
      <c r="H53" s="145">
        <v>-0.67060167383334002</v>
      </c>
      <c r="I53" s="145">
        <v>-0.67681779197779612</v>
      </c>
      <c r="J53" s="145">
        <v>-0.67689846055335579</v>
      </c>
      <c r="K53" s="145">
        <v>-0.67688251228324514</v>
      </c>
      <c r="L53" s="145">
        <v>-0.67725556498221395</v>
      </c>
      <c r="M53" s="145">
        <v>-0.67859766471194372</v>
      </c>
      <c r="N53" s="145">
        <v>-0.67661427390885409</v>
      </c>
      <c r="O53" s="145">
        <v>-0.67721346043975739</v>
      </c>
      <c r="P53" s="145">
        <v>-0.67676825532171936</v>
      </c>
      <c r="Q53" s="145">
        <v>-0.67756949305695335</v>
      </c>
      <c r="R53" s="145">
        <v>-0.6773242540505956</v>
      </c>
      <c r="S53" s="145">
        <v>-0.67626012212541275</v>
      </c>
      <c r="T53" s="145">
        <v>-0.67708294802145019</v>
      </c>
      <c r="U53" s="145">
        <v>-0.67714174813685191</v>
      </c>
      <c r="V53" s="145">
        <v>-0.67696135004908953</v>
      </c>
      <c r="W53" s="145">
        <v>-0.67702283025640353</v>
      </c>
      <c r="X53" s="145">
        <v>-0.67740431974592785</v>
      </c>
      <c r="Y53" s="145">
        <v>-0.67753234357348957</v>
      </c>
      <c r="Z53" s="145">
        <v>-0.67731066199621559</v>
      </c>
      <c r="AA53" s="145">
        <v>-0.67714174813685191</v>
      </c>
      <c r="AB53" s="145">
        <v>-0.67735122354797062</v>
      </c>
      <c r="AC53" s="145">
        <v>-0.67743045518015543</v>
      </c>
      <c r="AD53" s="145">
        <v>-0.67739114967071656</v>
      </c>
      <c r="AE53" s="145">
        <v>-0.67725556498221395</v>
      </c>
      <c r="AF53" s="145">
        <v>-0.67715624734563606</v>
      </c>
      <c r="AG53" s="145">
        <v>-0.67714174813685191</v>
      </c>
      <c r="AH53" s="145">
        <v>-0.67737791064223185</v>
      </c>
      <c r="AI53" s="145">
        <v>-0.67689846055335579</v>
      </c>
      <c r="AJ53" s="145">
        <v>-0.67712716926208538</v>
      </c>
      <c r="AK53" s="145">
        <v>-0.6772969976436739</v>
      </c>
      <c r="AL53" s="145">
        <v>-0.6770530565978824</v>
      </c>
      <c r="AM53" s="145">
        <v>-0.67697685035559452</v>
      </c>
      <c r="AN53" s="145">
        <v>-0.67696135004908953</v>
      </c>
      <c r="AO53" s="145">
        <v>-0.67700758972748365</v>
      </c>
      <c r="AP53" s="145">
        <v>-0.67696135004908953</v>
      </c>
      <c r="AQ53" s="145">
        <v>-0.67697685035559452</v>
      </c>
      <c r="AR53" s="145">
        <v>-0.67715624734563606</v>
      </c>
      <c r="AS53" s="145">
        <v>-0.67671783931671814</v>
      </c>
      <c r="AT53" s="145">
        <v>-0.67739114967071656</v>
      </c>
      <c r="AU53" s="145">
        <v>-0.67725556498221395</v>
      </c>
      <c r="AV53" s="145">
        <v>-0.67683411275047456</v>
      </c>
      <c r="AW53" s="145">
        <v>-0.67722757094679809</v>
      </c>
      <c r="AX53" s="145">
        <v>-0.67635742301262114</v>
      </c>
      <c r="AY53" s="145">
        <v>-0.67691431769049437</v>
      </c>
      <c r="AZ53" s="145">
        <v>-0.67661427390885409</v>
      </c>
      <c r="BA53" s="145">
        <v>-0.67724160559089774</v>
      </c>
      <c r="BB53" s="145">
        <v>-0.67603471914299251</v>
      </c>
      <c r="BC53" s="145">
        <v>-0.50899031215083879</v>
      </c>
      <c r="BD53" s="145">
        <v>8.8378304281250708E-2</v>
      </c>
      <c r="BE53" s="145">
        <v>0.3412242292759301</v>
      </c>
      <c r="BF53" s="145">
        <v>-3.0002378053982759E-2</v>
      </c>
      <c r="BG53" s="145">
        <v>0</v>
      </c>
    </row>
    <row r="54" spans="1:59" x14ac:dyDescent="0.25">
      <c r="A54" t="s">
        <v>62</v>
      </c>
      <c r="B54" s="145">
        <v>6.6195949019550797</v>
      </c>
      <c r="C54" s="145">
        <v>6.2951737828044187</v>
      </c>
      <c r="D54" s="145">
        <v>6.4910211977293901</v>
      </c>
      <c r="E54" s="145">
        <v>6.3407490604862549</v>
      </c>
      <c r="F54" s="145">
        <v>6.4021766086661236</v>
      </c>
      <c r="G54" s="145">
        <v>6.7891949313719389</v>
      </c>
      <c r="H54" s="145">
        <v>8.1343522668702324</v>
      </c>
      <c r="I54" s="145">
        <v>7.0254381158924586</v>
      </c>
      <c r="J54" s="145">
        <v>6.804728893161232</v>
      </c>
      <c r="K54" s="145">
        <v>6.8260995751094979</v>
      </c>
      <c r="L54" s="145">
        <v>6.481995765580634</v>
      </c>
      <c r="M54" s="145">
        <v>6.7612557478051531</v>
      </c>
      <c r="N54" s="145">
        <v>7.3605645360837473</v>
      </c>
      <c r="O54" s="145">
        <v>6.1732291208989629</v>
      </c>
      <c r="P54" s="145">
        <v>6.7519957743484627</v>
      </c>
      <c r="Q54" s="145">
        <v>5.4176487888498537</v>
      </c>
      <c r="R54" s="145">
        <v>5.6705031117208264</v>
      </c>
      <c r="S54" s="145">
        <v>7.288802201018016</v>
      </c>
      <c r="T54" s="145">
        <v>6.2892401593943195</v>
      </c>
      <c r="U54" s="145">
        <v>5.9480524897756313</v>
      </c>
      <c r="V54" s="145">
        <v>6.446101543739454</v>
      </c>
      <c r="W54" s="145">
        <v>6.2040232274407447</v>
      </c>
      <c r="X54" s="145">
        <v>5.6224636945214694</v>
      </c>
      <c r="Y54" s="145">
        <v>5.2670695492100847</v>
      </c>
      <c r="Z54" s="145">
        <v>5.5330874419388998</v>
      </c>
      <c r="AA54" s="145">
        <v>5.7888511773253803</v>
      </c>
      <c r="AB54" s="145">
        <v>5.3824688797549971</v>
      </c>
      <c r="AC54" s="145">
        <v>5.1384354526257718</v>
      </c>
      <c r="AD54" s="145">
        <v>5.1836367884805554</v>
      </c>
      <c r="AE54" s="145">
        <v>5.4953459873478359</v>
      </c>
      <c r="AF54" s="145">
        <v>5.5807875312724535</v>
      </c>
      <c r="AG54" s="145">
        <v>5.5235156565749586</v>
      </c>
      <c r="AH54" s="145">
        <v>5.300272629430494</v>
      </c>
      <c r="AI54" s="145">
        <v>6.0832291533556466</v>
      </c>
      <c r="AJ54" s="145">
        <v>5.5936400442018552</v>
      </c>
      <c r="AK54" s="145">
        <v>5.2919116195795111</v>
      </c>
      <c r="AL54" s="145">
        <v>5.8422139199386951</v>
      </c>
      <c r="AM54" s="145">
        <v>6.0430935746093981</v>
      </c>
      <c r="AN54" s="145">
        <v>6.1168750335732094</v>
      </c>
      <c r="AO54" s="145">
        <v>6.1144089173921881</v>
      </c>
      <c r="AP54" s="145">
        <v>6.0071328635177954</v>
      </c>
      <c r="AQ54" s="145">
        <v>6.0430935746093981</v>
      </c>
      <c r="AR54" s="145">
        <v>5.7183850226342843</v>
      </c>
      <c r="AS54" s="145">
        <v>6.0725560802815979</v>
      </c>
      <c r="AT54" s="145">
        <v>5.3353560549148673</v>
      </c>
      <c r="AU54" s="145">
        <v>5.5472749230442995</v>
      </c>
      <c r="AV54" s="145">
        <v>6.4418072849111976</v>
      </c>
      <c r="AW54" s="145">
        <v>5.7372144533410649</v>
      </c>
      <c r="AX54" s="145">
        <v>7.0424363546066138</v>
      </c>
      <c r="AY54" s="145">
        <v>6.5012391454658678</v>
      </c>
      <c r="AZ54" s="145">
        <v>6.7246384099960661</v>
      </c>
      <c r="BA54" s="145">
        <v>5.7409195993833677</v>
      </c>
      <c r="BB54" s="145">
        <v>7.2630447874814434</v>
      </c>
      <c r="BC54" s="145">
        <v>6.0314153660711005</v>
      </c>
      <c r="BD54" s="145">
        <v>0.49432453622896599</v>
      </c>
      <c r="BE54" s="145">
        <v>3.0108020230229071E-2</v>
      </c>
      <c r="BF54" s="145">
        <v>1.0804025364721173</v>
      </c>
      <c r="BG54" s="145">
        <v>-6.0216040460458253E-2</v>
      </c>
    </row>
    <row r="55" spans="1:59" x14ac:dyDescent="0.25">
      <c r="A55" t="s">
        <v>7</v>
      </c>
      <c r="B55" s="145">
        <v>-3.9144304949247013E-4</v>
      </c>
      <c r="C55" s="145">
        <v>-3.8982920028760124E-4</v>
      </c>
      <c r="D55" s="145">
        <v>-3.6381914823628174E-4</v>
      </c>
      <c r="E55" s="145">
        <v>-3.6624399408725049E-4</v>
      </c>
      <c r="F55" s="145">
        <v>-3.7718701456542208E-4</v>
      </c>
      <c r="G55" s="145">
        <v>-3.5535918116481391E-4</v>
      </c>
      <c r="H55" s="145">
        <v>-3.3172838680984158E-4</v>
      </c>
      <c r="I55" s="145">
        <v>-3.0236971247106661E-4</v>
      </c>
      <c r="J55" s="145">
        <v>-3.3933205379250216E-4</v>
      </c>
      <c r="K55" s="145">
        <v>-3.4872239523365005E-4</v>
      </c>
      <c r="L55" s="145">
        <v>-3.1912887072984956E-4</v>
      </c>
      <c r="M55" s="145">
        <v>-4.7135911353545526E-4</v>
      </c>
      <c r="N55" s="145">
        <v>-6.9097301849656333E-5</v>
      </c>
      <c r="O55" s="145">
        <v>-3.6430704478577244E-4</v>
      </c>
      <c r="P55" s="145">
        <v>2.0314525790531143E-4</v>
      </c>
      <c r="Q55" s="145">
        <v>-2.3403866607175585E-4</v>
      </c>
      <c r="R55" s="145">
        <v>-3.9556469224348741E-4</v>
      </c>
      <c r="S55" s="145">
        <v>-3.0242368052129721E-4</v>
      </c>
      <c r="T55" s="145">
        <v>-2.1729205625253362E-4</v>
      </c>
      <c r="U55" s="145">
        <v>-3.6218436061976906E-4</v>
      </c>
      <c r="V55" s="145">
        <v>4.468189413604425E-3</v>
      </c>
      <c r="W55" s="145">
        <v>1.2161784776807908E-3</v>
      </c>
      <c r="X55" s="145">
        <v>6.5763547729614895E-4</v>
      </c>
      <c r="Y55" s="145">
        <v>2.0399584671388585E-4</v>
      </c>
      <c r="Z55" s="145">
        <v>-3.6738972271915929E-4</v>
      </c>
      <c r="AA55" s="145">
        <v>-6.1824551130292373E-5</v>
      </c>
      <c r="AB55" s="145">
        <v>-3.5207368077643723E-4</v>
      </c>
      <c r="AC55" s="145">
        <v>-3.5627823939104471E-4</v>
      </c>
      <c r="AD55" s="145">
        <v>-3.6380131389765805E-4</v>
      </c>
      <c r="AE55" s="145">
        <v>7.4909830580182019E-3</v>
      </c>
      <c r="AF55" s="145">
        <v>-3.7542068831884334E-4</v>
      </c>
      <c r="AG55" s="145">
        <v>-3.9084059686081451E-4</v>
      </c>
      <c r="AH55" s="145">
        <v>-3.5771533250325544E-4</v>
      </c>
      <c r="AI55" s="145">
        <v>-3.659720441853238E-4</v>
      </c>
      <c r="AJ55" s="145">
        <v>-3.547287240641776E-4</v>
      </c>
      <c r="AK55" s="145">
        <v>-3.771856970562384E-4</v>
      </c>
      <c r="AL55" s="145">
        <v>-3.8427003201549077E-4</v>
      </c>
      <c r="AM55" s="145">
        <v>-3.889292816689683E-4</v>
      </c>
      <c r="AN55" s="145">
        <v>-3.7473255094103684E-4</v>
      </c>
      <c r="AO55" s="145">
        <v>-3.6376295790333478E-4</v>
      </c>
      <c r="AP55" s="145">
        <v>-3.472970084271831E-4</v>
      </c>
      <c r="AQ55" s="145">
        <v>-2.1383781938846445E-4</v>
      </c>
      <c r="AR55" s="145">
        <v>-3.6589470814763967E-4</v>
      </c>
      <c r="AS55" s="145">
        <v>-2.9439349011703723E-4</v>
      </c>
      <c r="AT55" s="145">
        <v>-2.3736859186906321E-4</v>
      </c>
      <c r="AU55" s="145">
        <v>-3.1653242394502639E-4</v>
      </c>
      <c r="AV55" s="145">
        <v>-3.0479497929108388E-4</v>
      </c>
      <c r="AW55" s="145">
        <v>-2.6772062409212189E-4</v>
      </c>
      <c r="AX55" s="145">
        <v>-3.0522400005515189E-4</v>
      </c>
      <c r="AY55" s="145">
        <v>-2.016033034616142E-4</v>
      </c>
      <c r="AZ55" s="145">
        <v>-2.7329376435487505E-4</v>
      </c>
      <c r="BA55" s="145">
        <v>-3.0599029162299172E-4</v>
      </c>
      <c r="BB55" s="145">
        <v>-2.3731500449019011E-4</v>
      </c>
      <c r="BC55" s="145">
        <v>2.3907865138837856E-3</v>
      </c>
      <c r="BD55" s="145">
        <v>-2.8305635345698423E-5</v>
      </c>
      <c r="BE55" s="145">
        <v>8.0288053947277825E-6</v>
      </c>
      <c r="BF55" s="145">
        <v>-2.483119352672048E-5</v>
      </c>
      <c r="BG55" s="145">
        <v>2.107561416116047E-5</v>
      </c>
    </row>
    <row r="56" spans="1:59" x14ac:dyDescent="0.25">
      <c r="A56" t="s">
        <v>181</v>
      </c>
      <c r="B56" s="145">
        <v>-3.8759833773038105E-5</v>
      </c>
      <c r="C56" s="145">
        <v>-4.1863135893451103E-5</v>
      </c>
      <c r="D56" s="145">
        <v>-4.391574537695554E-5</v>
      </c>
      <c r="E56" s="145">
        <v>-2.4174231243188121E-5</v>
      </c>
      <c r="F56" s="145">
        <v>-4.5667680812978389E-5</v>
      </c>
      <c r="G56" s="145">
        <v>-2.501638311339598E-5</v>
      </c>
      <c r="H56" s="145">
        <v>-1.6229481241330419E-5</v>
      </c>
      <c r="I56" s="145">
        <v>-8.0142181756239514E-6</v>
      </c>
      <c r="J56" s="145">
        <v>-1.5772921772951924E-5</v>
      </c>
      <c r="K56" s="145">
        <v>-2.548222861631266E-5</v>
      </c>
      <c r="L56" s="145">
        <v>4.3022988693598436E-6</v>
      </c>
      <c r="M56" s="145">
        <v>-2.7173036946023219E-5</v>
      </c>
      <c r="N56" s="145">
        <v>-2.5428580941434472E-5</v>
      </c>
      <c r="O56" s="145">
        <v>2.7205715577405362E-6</v>
      </c>
      <c r="P56" s="145">
        <v>-2.5743387385514563E-5</v>
      </c>
      <c r="Q56" s="145">
        <v>-2.9278848892234555E-5</v>
      </c>
      <c r="R56" s="145">
        <v>-3.5306565522185779E-5</v>
      </c>
      <c r="S56" s="145">
        <v>-4.0079899135022615E-6</v>
      </c>
      <c r="T56" s="145">
        <v>3.9668637180529992E-5</v>
      </c>
      <c r="U56" s="145">
        <v>-6.6952538137541424E-6</v>
      </c>
      <c r="V56" s="145">
        <v>3.2390998534749792E-5</v>
      </c>
      <c r="W56" s="145">
        <v>8.3998846356605952E-6</v>
      </c>
      <c r="X56" s="145">
        <v>-1.6002726377577499E-5</v>
      </c>
      <c r="Y56" s="145">
        <v>-1.9712856900316685E-5</v>
      </c>
      <c r="Z56" s="145">
        <v>-4.2779477020316712E-5</v>
      </c>
      <c r="AA56" s="145">
        <v>-4.0658200469808034E-5</v>
      </c>
      <c r="AB56" s="145">
        <v>-2.1498182866146057E-5</v>
      </c>
      <c r="AC56" s="145">
        <v>-2.3584615847012787E-5</v>
      </c>
      <c r="AD56" s="145">
        <v>-2.68482833140929E-5</v>
      </c>
      <c r="AE56" s="145">
        <v>5.1557630353141274E-5</v>
      </c>
      <c r="AF56" s="145">
        <v>-5.2527252780534521E-5</v>
      </c>
      <c r="AG56" s="145">
        <v>-2.5799411307784464E-5</v>
      </c>
      <c r="AH56" s="145">
        <v>-2.9130691824849945E-5</v>
      </c>
      <c r="AI56" s="145">
        <v>-3.2977915568315911E-5</v>
      </c>
      <c r="AJ56" s="145">
        <v>-3.8302254307540562E-5</v>
      </c>
      <c r="AK56" s="145">
        <v>-4.411038495786937E-5</v>
      </c>
      <c r="AL56" s="145">
        <v>-2.254886640455227E-5</v>
      </c>
      <c r="AM56" s="145">
        <v>-6.8976283634790186E-6</v>
      </c>
      <c r="AN56" s="145">
        <v>-7.1161826851995596E-6</v>
      </c>
      <c r="AO56" s="145">
        <v>6.1002570202427724E-5</v>
      </c>
      <c r="AP56" s="145">
        <v>-7.6648935354766475E-6</v>
      </c>
      <c r="AQ56" s="145">
        <v>2.1546229166642477E-7</v>
      </c>
      <c r="AR56" s="145">
        <v>-2.2361648905056328E-5</v>
      </c>
      <c r="AS56" s="145">
        <v>-2.6595417870035746E-5</v>
      </c>
      <c r="AT56" s="145">
        <v>4.5070317489985881E-6</v>
      </c>
      <c r="AU56" s="145">
        <v>-3.7130534332184854E-7</v>
      </c>
      <c r="AV56" s="145">
        <v>5.6777617280542235E-5</v>
      </c>
      <c r="AW56" s="145">
        <v>1.078424379603158E-4</v>
      </c>
      <c r="AX56" s="145">
        <v>1.5065371632182577E-4</v>
      </c>
      <c r="AY56" s="145">
        <v>2.2410116314984066E-4</v>
      </c>
      <c r="AZ56" s="145">
        <v>2.569459557800679E-4</v>
      </c>
      <c r="BA56" s="145">
        <v>1.9834063004354701E-4</v>
      </c>
      <c r="BB56" s="145">
        <v>2.2161629725314791E-4</v>
      </c>
      <c r="BC56" s="145">
        <v>7.3143016310551638E-5</v>
      </c>
      <c r="BD56" s="145">
        <v>2.7757751304093942E-5</v>
      </c>
      <c r="BE56" s="145">
        <v>3.010802023022932E-6</v>
      </c>
      <c r="BF56" s="145">
        <v>-3.1481368521432424E-6</v>
      </c>
      <c r="BG56" s="145">
        <v>2.7105054312137611E-20</v>
      </c>
    </row>
    <row r="57" spans="1:59" x14ac:dyDescent="0.25">
      <c r="A57" t="s">
        <v>6</v>
      </c>
      <c r="B57" s="145">
        <v>-2.0253825203185517E-4</v>
      </c>
      <c r="C57" s="145">
        <v>-2.1604570751871809E-4</v>
      </c>
      <c r="D57" s="145">
        <v>-1.615620128391222E-4</v>
      </c>
      <c r="E57" s="145">
        <v>-1.5565846459028435E-4</v>
      </c>
      <c r="F57" s="145">
        <v>-7.4564193323797996E-5</v>
      </c>
      <c r="G57" s="145">
        <v>3.2562478401171411E-5</v>
      </c>
      <c r="H57" s="145">
        <v>4.3010580581695317E-4</v>
      </c>
      <c r="I57" s="145">
        <v>9.8171984568528031E-5</v>
      </c>
      <c r="J57" s="145">
        <v>1.1312793847728913E-4</v>
      </c>
      <c r="K57" s="145">
        <v>1.5803826710886594E-4</v>
      </c>
      <c r="L57" s="145">
        <v>3.6939500423665379E-4</v>
      </c>
      <c r="M57" s="145">
        <v>2.91842287546429E-4</v>
      </c>
      <c r="N57" s="145">
        <v>6.1606571515267911E-5</v>
      </c>
      <c r="O57" s="145">
        <v>-2.6088192664355282E-4</v>
      </c>
      <c r="P57" s="145">
        <v>-2.8136136207330444E-4</v>
      </c>
      <c r="Q57" s="145">
        <v>-2.2986752976781981E-4</v>
      </c>
      <c r="R57" s="145">
        <v>-8.1562467501996184E-5</v>
      </c>
      <c r="S57" s="145">
        <v>-6.9578704898399244E-5</v>
      </c>
      <c r="T57" s="145">
        <v>2.8576208674656106E-4</v>
      </c>
      <c r="U57" s="145">
        <v>-4.6605565561861359E-5</v>
      </c>
      <c r="V57" s="145">
        <v>3.475642561988207E-4</v>
      </c>
      <c r="W57" s="145">
        <v>-1.611383491686956E-4</v>
      </c>
      <c r="X57" s="145">
        <v>-3.378527582605657E-4</v>
      </c>
      <c r="Y57" s="145">
        <v>-3.1012279721069299E-4</v>
      </c>
      <c r="Z57" s="145">
        <v>-3.1292641715857032E-4</v>
      </c>
      <c r="AA57" s="145">
        <v>-1.8988674676708871E-4</v>
      </c>
      <c r="AB57" s="145">
        <v>-3.8707293376687504E-4</v>
      </c>
      <c r="AC57" s="145">
        <v>-3.1613421241740553E-4</v>
      </c>
      <c r="AD57" s="145">
        <v>-4.7522981278976103E-4</v>
      </c>
      <c r="AE57" s="145">
        <v>-6.5360502898366944E-4</v>
      </c>
      <c r="AF57" s="145">
        <v>-4.3286448757231025E-4</v>
      </c>
      <c r="AG57" s="145">
        <v>-3.8623503212240041E-4</v>
      </c>
      <c r="AH57" s="145">
        <v>-4.5613913371486724E-4</v>
      </c>
      <c r="AI57" s="145">
        <v>-2.8092191941653114E-4</v>
      </c>
      <c r="AJ57" s="145">
        <v>-3.6595581732218958E-4</v>
      </c>
      <c r="AK57" s="145">
        <v>-4.0128012069261037E-4</v>
      </c>
      <c r="AL57" s="145">
        <v>-1.0639844475046601E-4</v>
      </c>
      <c r="AM57" s="145">
        <v>-1.459190020009311E-4</v>
      </c>
      <c r="AN57" s="145">
        <v>1.2850637529805437E-5</v>
      </c>
      <c r="AO57" s="145">
        <v>1.8668100183949227E-4</v>
      </c>
      <c r="AP57" s="145">
        <v>6.2234614054741937E-5</v>
      </c>
      <c r="AQ57" s="145">
        <v>4.558728486836949E-5</v>
      </c>
      <c r="AR57" s="145">
        <v>-1.0474739278640679E-4</v>
      </c>
      <c r="AS57" s="145">
        <v>-1.8052935207080157E-4</v>
      </c>
      <c r="AT57" s="145">
        <v>-2.1224975097028365E-4</v>
      </c>
      <c r="AU57" s="145">
        <v>-1.1873699131009947E-4</v>
      </c>
      <c r="AV57" s="145">
        <v>8.6600556739509574E-5</v>
      </c>
      <c r="AW57" s="145">
        <v>-3.5734676302005873E-5</v>
      </c>
      <c r="AX57" s="145">
        <v>3.332080477890559E-4</v>
      </c>
      <c r="AY57" s="145">
        <v>3.9498855111562599E-4</v>
      </c>
      <c r="AZ57" s="145">
        <v>3.1247651116453638E-4</v>
      </c>
      <c r="BA57" s="145">
        <v>-1.2941592566703274E-4</v>
      </c>
      <c r="BB57" s="145">
        <v>-1.8041549870851455E-4</v>
      </c>
      <c r="BC57" s="145">
        <v>1.6102548133084538E-6</v>
      </c>
      <c r="BD57" s="145">
        <v>4.9104747280255372E-5</v>
      </c>
      <c r="BE57" s="145">
        <v>-7.0252047203867365E-5</v>
      </c>
      <c r="BF57" s="145">
        <v>-9.1433303541274286E-5</v>
      </c>
      <c r="BG57" s="145">
        <v>-5.018003371704818E-5</v>
      </c>
    </row>
    <row r="58" spans="1:59" x14ac:dyDescent="0.25">
      <c r="A58" t="s">
        <v>64</v>
      </c>
      <c r="B58" s="145">
        <v>-4.2667573596800543E-3</v>
      </c>
      <c r="C58" s="145">
        <v>-4.4625989514578031E-3</v>
      </c>
      <c r="D58" s="145">
        <v>-4.426207608825207E-3</v>
      </c>
      <c r="E58" s="145">
        <v>-4.4597504966026897E-3</v>
      </c>
      <c r="F58" s="145">
        <v>-4.109885932876629E-3</v>
      </c>
      <c r="G58" s="145">
        <v>-3.8281365939467956E-3</v>
      </c>
      <c r="H58" s="145">
        <v>-1.2574165023776611E-3</v>
      </c>
      <c r="I58" s="145">
        <v>-3.9248371720665941E-3</v>
      </c>
      <c r="J58" s="145">
        <v>-4.1440943604377431E-3</v>
      </c>
      <c r="K58" s="145">
        <v>-4.6128140189896031E-3</v>
      </c>
      <c r="L58" s="145">
        <v>-4.1384402069808233E-3</v>
      </c>
      <c r="M58" s="145">
        <v>-4.8809310728435747E-3</v>
      </c>
      <c r="N58" s="145">
        <v>-3.9784302635546744E-3</v>
      </c>
      <c r="O58" s="145">
        <v>-5.5656438477844281E-3</v>
      </c>
      <c r="P58" s="145">
        <v>-4.6763082447518131E-3</v>
      </c>
      <c r="Q58" s="145">
        <v>-4.4749972637742764E-3</v>
      </c>
      <c r="R58" s="145">
        <v>-4.7992290448114795E-3</v>
      </c>
      <c r="S58" s="145">
        <v>-3.1640675573152387E-3</v>
      </c>
      <c r="T58" s="145">
        <v>-4.1948284141636871E-3</v>
      </c>
      <c r="U58" s="145">
        <v>-4.1579313417490875E-3</v>
      </c>
      <c r="V58" s="145">
        <v>-5.4782950124295116E-3</v>
      </c>
      <c r="W58" s="145">
        <v>-5.6974719515037707E-3</v>
      </c>
      <c r="X58" s="145">
        <v>-4.6615160488399886E-3</v>
      </c>
      <c r="Y58" s="145">
        <v>-5.4245380611079499E-3</v>
      </c>
      <c r="Z58" s="145">
        <v>-6.8777260006030027E-3</v>
      </c>
      <c r="AA58" s="145">
        <v>-6.9174207575534649E-3</v>
      </c>
      <c r="AB58" s="145">
        <v>-8.1679889619324236E-3</v>
      </c>
      <c r="AC58" s="145">
        <v>-7.0252047203867973E-3</v>
      </c>
      <c r="AD58" s="145">
        <v>-7.1622499299639052E-3</v>
      </c>
      <c r="AE58" s="145">
        <v>-2.5286432003904704E-3</v>
      </c>
      <c r="AF58" s="145">
        <v>-8.1047609648896395E-3</v>
      </c>
      <c r="AG58" s="145">
        <v>-8.2440983613055706E-3</v>
      </c>
      <c r="AH58" s="145">
        <v>-8.4084396812258572E-3</v>
      </c>
      <c r="AI58" s="145">
        <v>-8.4175928192862202E-3</v>
      </c>
      <c r="AJ58" s="145">
        <v>-8.1181368833229545E-3</v>
      </c>
      <c r="AK58" s="145">
        <v>-6.0309460735995333E-3</v>
      </c>
      <c r="AL58" s="145">
        <v>-8.1252516990864415E-3</v>
      </c>
      <c r="AM58" s="145">
        <v>-8.5702961540473303E-3</v>
      </c>
      <c r="AN58" s="145">
        <v>-6.9598143081776118E-3</v>
      </c>
      <c r="AO58" s="145">
        <v>-5.2350743040763589E-3</v>
      </c>
      <c r="AP58" s="145">
        <v>-7.1244275632607323E-3</v>
      </c>
      <c r="AQ58" s="145">
        <v>-6.6005172033916613E-3</v>
      </c>
      <c r="AR58" s="145">
        <v>-7.9459946287029105E-3</v>
      </c>
      <c r="AS58" s="145">
        <v>-7.3895295805691576E-3</v>
      </c>
      <c r="AT58" s="145">
        <v>-7.162249929963907E-3</v>
      </c>
      <c r="AU58" s="145">
        <v>-7.2022474130721496E-3</v>
      </c>
      <c r="AV58" s="145">
        <v>-6.42828049321356E-3</v>
      </c>
      <c r="AW58" s="145">
        <v>-5.3831949917480647E-3</v>
      </c>
      <c r="AX58" s="145">
        <v>-4.0866745698242887E-3</v>
      </c>
      <c r="AY58" s="145">
        <v>-2.0731522501386337E-3</v>
      </c>
      <c r="AZ58" s="145">
        <v>-1.7030982527822397E-3</v>
      </c>
      <c r="BA58" s="145">
        <v>-3.2751914479837076E-3</v>
      </c>
      <c r="BB58" s="145">
        <v>-2.4634741055925904E-3</v>
      </c>
      <c r="BC58" s="145">
        <v>-1.8398097436705917E-3</v>
      </c>
      <c r="BD58" s="145">
        <v>4.5674071505721718E-4</v>
      </c>
      <c r="BE58" s="145">
        <v>-3.0108020230228995E-4</v>
      </c>
      <c r="BF58" s="145">
        <v>-2.6727470590343604E-4</v>
      </c>
      <c r="BG58" s="145">
        <v>-5.0180033717048614E-4</v>
      </c>
    </row>
    <row r="59" spans="1:59" x14ac:dyDescent="0.25">
      <c r="A59" t="s">
        <v>65</v>
      </c>
      <c r="B59" s="145">
        <v>-3.691505089097654E-3</v>
      </c>
      <c r="C59" s="145">
        <v>-5.5164977301833951E-3</v>
      </c>
      <c r="D59" s="145">
        <v>-5.3736875401677597E-3</v>
      </c>
      <c r="E59" s="145">
        <v>-5.5905575564163777E-3</v>
      </c>
      <c r="F59" s="145">
        <v>-4.5336569593055105E-3</v>
      </c>
      <c r="G59" s="145">
        <v>-3.7967740728736404E-3</v>
      </c>
      <c r="H59" s="145">
        <v>6.7001854194305016E-3</v>
      </c>
      <c r="I59" s="145">
        <v>-3.5837879894199086E-3</v>
      </c>
      <c r="J59" s="145">
        <v>-5.2262001878145559E-3</v>
      </c>
      <c r="K59" s="145">
        <v>-4.7901744829895176E-3</v>
      </c>
      <c r="L59" s="145">
        <v>1.3104118938988826E-2</v>
      </c>
      <c r="M59" s="145">
        <v>4.6782356603062E-2</v>
      </c>
      <c r="N59" s="145">
        <v>3.2435648300236826E-3</v>
      </c>
      <c r="O59" s="145">
        <v>-2.7924510654973797E-3</v>
      </c>
      <c r="P59" s="145">
        <v>-5.2449171898622977E-3</v>
      </c>
      <c r="Q59" s="145">
        <v>-4.1051565114919447E-3</v>
      </c>
      <c r="R59" s="145">
        <v>-3.6469467890866587E-3</v>
      </c>
      <c r="S59" s="145">
        <v>-8.8143714177742159E-3</v>
      </c>
      <c r="T59" s="145">
        <v>-6.2459546677059805E-3</v>
      </c>
      <c r="U59" s="145">
        <v>-7.7384485968910351E-3</v>
      </c>
      <c r="V59" s="145">
        <v>-8.043020701729766E-3</v>
      </c>
      <c r="W59" s="145">
        <v>-6.0221662873199654E-3</v>
      </c>
      <c r="X59" s="145">
        <v>-1.0128264826233241E-2</v>
      </c>
      <c r="Y59" s="145">
        <v>-1.0462919111479623E-2</v>
      </c>
      <c r="Z59" s="145">
        <v>-1.0433187699939344E-2</v>
      </c>
      <c r="AA59" s="145">
        <v>-1.1400078783246847E-2</v>
      </c>
      <c r="AB59" s="145">
        <v>-1.1691947856072313E-2</v>
      </c>
      <c r="AC59" s="145">
        <v>-8.430245664464155E-3</v>
      </c>
      <c r="AD59" s="145">
        <v>-9.3908723151518818E-3</v>
      </c>
      <c r="AE59" s="145">
        <v>-1.348349613760029E-2</v>
      </c>
      <c r="AF59" s="145">
        <v>-1.0474739278640734E-2</v>
      </c>
      <c r="AG59" s="145">
        <v>-9.6488643462940699E-3</v>
      </c>
      <c r="AH59" s="145">
        <v>-1.1235598544205748E-2</v>
      </c>
      <c r="AI59" s="145">
        <v>-1.3107197345690961E-2</v>
      </c>
      <c r="AJ59" s="145">
        <v>-1.2756205714027299E-2</v>
      </c>
      <c r="AK59" s="145">
        <v>-9.7343927109614942E-3</v>
      </c>
      <c r="AL59" s="145">
        <v>-1.3229637412956019E-2</v>
      </c>
      <c r="AM59" s="145">
        <v>-1.3552294642802663E-2</v>
      </c>
      <c r="AN59" s="145">
        <v>-1.117067254830909E-2</v>
      </c>
      <c r="AO59" s="145">
        <v>-6.4687137846707616E-3</v>
      </c>
      <c r="AP59" s="145">
        <v>-9.5245399974778645E-3</v>
      </c>
      <c r="AQ59" s="145">
        <v>-9.5580206595286682E-3</v>
      </c>
      <c r="AR59" s="145">
        <v>-1.2803312209379403E-2</v>
      </c>
      <c r="AS59" s="145">
        <v>-6.8209215062014147E-3</v>
      </c>
      <c r="AT59" s="145">
        <v>-9.3402992263404445E-3</v>
      </c>
      <c r="AU59" s="145">
        <v>-9.2772523461867769E-3</v>
      </c>
      <c r="AV59" s="145">
        <v>-9.2497074324695214E-3</v>
      </c>
      <c r="AW59" s="145">
        <v>-6.5493735650860481E-3</v>
      </c>
      <c r="AX59" s="145">
        <v>-4.3827052089852395E-3</v>
      </c>
      <c r="AY59" s="145">
        <v>1.7006730284332278E-3</v>
      </c>
      <c r="AZ59" s="145">
        <v>-2.065543195112006E-3</v>
      </c>
      <c r="BA59" s="145">
        <v>-1.7989272302434342E-3</v>
      </c>
      <c r="BB59" s="145">
        <v>-4.8292466885837722E-3</v>
      </c>
      <c r="BC59" s="145">
        <v>3.8470110923525397E-3</v>
      </c>
      <c r="BD59" s="145">
        <v>-6.2366613334045515E-4</v>
      </c>
      <c r="BE59" s="145">
        <v>2.0072013486819792E-4</v>
      </c>
      <c r="BF59" s="145">
        <v>-9.877543479040081E-4</v>
      </c>
      <c r="BG59" s="145">
        <v>-7.0252047203867365E-4</v>
      </c>
    </row>
    <row r="60" spans="1:59" x14ac:dyDescent="0.25">
      <c r="A60" t="s">
        <v>117</v>
      </c>
      <c r="B60" s="145">
        <v>-3.9949367229316175E-3</v>
      </c>
      <c r="C60" s="145">
        <v>-3.8110613936756456E-3</v>
      </c>
      <c r="D60" s="145">
        <v>-3.8853249884675356E-3</v>
      </c>
      <c r="E60" s="145">
        <v>-4.011592615475729E-3</v>
      </c>
      <c r="F60" s="145">
        <v>-4.0084221613761219E-3</v>
      </c>
      <c r="G60" s="145">
        <v>-3.7762111677526323E-3</v>
      </c>
      <c r="H60" s="145">
        <v>-3.448396469957273E-3</v>
      </c>
      <c r="I60" s="145">
        <v>-3.4048319854545744E-3</v>
      </c>
      <c r="J60" s="145">
        <v>-2.3856652018338469E-3</v>
      </c>
      <c r="K60" s="145">
        <v>-2.7708318732760379E-3</v>
      </c>
      <c r="L60" s="145">
        <v>-3.0942111943488282E-6</v>
      </c>
      <c r="M60" s="145">
        <v>-4.1882670368511045E-3</v>
      </c>
      <c r="N60" s="145">
        <v>5.5055961089675023E-3</v>
      </c>
      <c r="O60" s="145">
        <v>-2.5101951569246163E-3</v>
      </c>
      <c r="P60" s="145">
        <v>5.5461445476886881E-3</v>
      </c>
      <c r="Q60" s="145">
        <v>-7.4815017524234272E-4</v>
      </c>
      <c r="R60" s="145">
        <v>-3.1603597637256294E-3</v>
      </c>
      <c r="S60" s="145">
        <v>-2.9192274694792124E-3</v>
      </c>
      <c r="T60" s="145">
        <v>2.2845120613287908E-3</v>
      </c>
      <c r="U60" s="145">
        <v>-3.9712616163216649E-3</v>
      </c>
      <c r="V60" s="145">
        <v>9.4543021655810008E-2</v>
      </c>
      <c r="W60" s="145">
        <v>2.6845474676709773E-2</v>
      </c>
      <c r="X60" s="145">
        <v>1.4658580995250536E-2</v>
      </c>
      <c r="Y60" s="145">
        <v>1.0548760082863616E-2</v>
      </c>
      <c r="Z60" s="145">
        <v>-3.4871263430755117E-3</v>
      </c>
      <c r="AA60" s="145">
        <v>-1.1852386484422434E-3</v>
      </c>
      <c r="AB60" s="145">
        <v>-2.3437773222030295E-3</v>
      </c>
      <c r="AC60" s="145">
        <v>-1.9469853082214831E-3</v>
      </c>
      <c r="AD60" s="145">
        <v>-2.6343862609626493E-3</v>
      </c>
      <c r="AE60" s="145">
        <v>-3.5134902642752551E-3</v>
      </c>
      <c r="AF60" s="145">
        <v>-3.0344387383584837E-3</v>
      </c>
      <c r="AG60" s="145">
        <v>-2.347408229329087E-3</v>
      </c>
      <c r="AH60" s="145">
        <v>-1.4596872635179153E-3</v>
      </c>
      <c r="AI60" s="145">
        <v>-1.4199655500940619E-3</v>
      </c>
      <c r="AJ60" s="145">
        <v>-7.4134106955164869E-4</v>
      </c>
      <c r="AK60" s="145">
        <v>-6.1657381854458588E-4</v>
      </c>
      <c r="AL60" s="145">
        <v>6.0341839987882676E-4</v>
      </c>
      <c r="AM60" s="145">
        <v>-8.1529797154512949E-4</v>
      </c>
      <c r="AN60" s="145">
        <v>-9.3815340090377692E-4</v>
      </c>
      <c r="AO60" s="145">
        <v>-1.0374299105546988E-4</v>
      </c>
      <c r="AP60" s="145">
        <v>2.196264931808526E-4</v>
      </c>
      <c r="AQ60" s="145">
        <v>2.5552126773545685E-3</v>
      </c>
      <c r="AR60" s="145">
        <v>-1.6849248807713022E-3</v>
      </c>
      <c r="AS60" s="145">
        <v>-1.6246750916542882E-3</v>
      </c>
      <c r="AT60" s="145">
        <v>2.7769342418612107E-3</v>
      </c>
      <c r="AU60" s="145">
        <v>-1.4051754749988526E-3</v>
      </c>
      <c r="AV60" s="145">
        <v>-1.4638024908068892E-3</v>
      </c>
      <c r="AW60" s="145">
        <v>-1.8029645537688804E-4</v>
      </c>
      <c r="AX60" s="145">
        <v>4.6361301591411625E-4</v>
      </c>
      <c r="AY60" s="145">
        <v>2.9835614332908026E-3</v>
      </c>
      <c r="AZ60" s="145">
        <v>2.0050853231637538E-3</v>
      </c>
      <c r="BA60" s="145">
        <v>-2.757365874239066E-3</v>
      </c>
      <c r="BB60" s="145">
        <v>-1.3622051404606206E-3</v>
      </c>
      <c r="BC60" s="145">
        <v>-2.2718074070734828E-3</v>
      </c>
      <c r="BD60" s="145">
        <v>1.6707903063135649E-4</v>
      </c>
      <c r="BE60" s="145">
        <v>3.8136825624956929E-4</v>
      </c>
      <c r="BF60" s="145">
        <v>-1.049079631215053E-3</v>
      </c>
      <c r="BG60" s="145">
        <v>1.2043208092091659E-3</v>
      </c>
    </row>
    <row r="61" spans="1:59" x14ac:dyDescent="0.25">
      <c r="A61" t="s">
        <v>66</v>
      </c>
      <c r="B61" s="145">
        <v>-4.2456672005815842E-3</v>
      </c>
      <c r="C61" s="145">
        <v>-4.4616543861172465E-3</v>
      </c>
      <c r="D61" s="145">
        <v>-4.0568724488221405E-3</v>
      </c>
      <c r="E61" s="145">
        <v>-4.4730482055377052E-3</v>
      </c>
      <c r="F61" s="145">
        <v>-3.9484371287435149E-3</v>
      </c>
      <c r="G61" s="145">
        <v>-3.5614188060376986E-3</v>
      </c>
      <c r="H61" s="145">
        <v>-2.4454710009629548E-3</v>
      </c>
      <c r="I61" s="145">
        <v>-2.0203298458753554E-3</v>
      </c>
      <c r="J61" s="145">
        <v>-2.0304940863958704E-3</v>
      </c>
      <c r="K61" s="145">
        <v>-1.6054726879471768E-3</v>
      </c>
      <c r="L61" s="145">
        <v>3.8755667863826695E-3</v>
      </c>
      <c r="M61" s="145">
        <v>-4.3394256592925989E-3</v>
      </c>
      <c r="N61" s="145">
        <v>6.9432843038969138E-3</v>
      </c>
      <c r="O61" s="145">
        <v>-1.6464475927701824E-4</v>
      </c>
      <c r="P61" s="145">
        <v>-3.2138766462766477E-4</v>
      </c>
      <c r="Q61" s="145">
        <v>-4.2520310686184216E-3</v>
      </c>
      <c r="R61" s="145">
        <v>-4.3080488205969828E-3</v>
      </c>
      <c r="S61" s="145">
        <v>-3.9550844466440492E-3</v>
      </c>
      <c r="T61" s="145">
        <v>4.3204870027515312E-3</v>
      </c>
      <c r="U61" s="145">
        <v>-4.2687398545598835E-3</v>
      </c>
      <c r="V61" s="145">
        <v>2.0272165009407539E-2</v>
      </c>
      <c r="W61" s="145">
        <v>1.1658072819305341E-3</v>
      </c>
      <c r="X61" s="145">
        <v>-1.3376115237700732E-3</v>
      </c>
      <c r="Y61" s="145">
        <v>-3.339392091525414E-3</v>
      </c>
      <c r="Z61" s="145">
        <v>-5.0006999118024226E-3</v>
      </c>
      <c r="AA61" s="145">
        <v>-2.0929885844064265E-3</v>
      </c>
      <c r="AB61" s="145">
        <v>-5.6352177864245519E-3</v>
      </c>
      <c r="AC61" s="145">
        <v>-5.921243978611726E-3</v>
      </c>
      <c r="AD61" s="145">
        <v>-7.1701110318516913E-3</v>
      </c>
      <c r="AE61" s="145">
        <v>-9.1066671377331102E-3</v>
      </c>
      <c r="AF61" s="145">
        <v>-8.0537583076690303E-3</v>
      </c>
      <c r="AG61" s="145">
        <v>-8.567175290716704E-3</v>
      </c>
      <c r="AH61" s="145">
        <v>-8.317537630618009E-3</v>
      </c>
      <c r="AI61" s="145">
        <v>-8.4684917646611034E-3</v>
      </c>
      <c r="AJ61" s="145">
        <v>-7.8595167095504709E-3</v>
      </c>
      <c r="AK61" s="145">
        <v>-7.6545904624336072E-3</v>
      </c>
      <c r="AL61" s="145">
        <v>-7.8230532787625998E-3</v>
      </c>
      <c r="AM61" s="145">
        <v>-8.0044241354076187E-3</v>
      </c>
      <c r="AN61" s="145">
        <v>-4.8587919332824907E-3</v>
      </c>
      <c r="AO61" s="145">
        <v>-2.544804294178634E-3</v>
      </c>
      <c r="AP61" s="145">
        <v>-5.7916003787535173E-3</v>
      </c>
      <c r="AQ61" s="145">
        <v>-4.2290144799842552E-3</v>
      </c>
      <c r="AR61" s="145">
        <v>-7.7891477473578195E-3</v>
      </c>
      <c r="AS61" s="145">
        <v>-6.3286227138767605E-3</v>
      </c>
      <c r="AT61" s="145">
        <v>-4.1357257031654146E-3</v>
      </c>
      <c r="AU61" s="145">
        <v>-5.2639258961948397E-3</v>
      </c>
      <c r="AV61" s="145">
        <v>-7.0862934570858384E-4</v>
      </c>
      <c r="AW61" s="145">
        <v>8.9350216370572173E-4</v>
      </c>
      <c r="AX61" s="145">
        <v>-4.0301825821805436E-4</v>
      </c>
      <c r="AY61" s="145">
        <v>1.3153190437912769E-2</v>
      </c>
      <c r="AZ61" s="145">
        <v>1.5169484650535725E-2</v>
      </c>
      <c r="BA61" s="145">
        <v>1.4442407231047104E-2</v>
      </c>
      <c r="BB61" s="145">
        <v>1.200897932737075E-2</v>
      </c>
      <c r="BC61" s="145">
        <v>2.8218030452841485E-2</v>
      </c>
      <c r="BD61" s="145">
        <v>4.7210194986856135E-4</v>
      </c>
      <c r="BE61" s="145">
        <v>6.021604046045851E-4</v>
      </c>
      <c r="BF61" s="145">
        <v>1.2465776797077749E-4</v>
      </c>
      <c r="BG61" s="145">
        <v>-2.0072013486819272E-4</v>
      </c>
    </row>
    <row r="62" spans="1:59" x14ac:dyDescent="0.25">
      <c r="A62" t="s">
        <v>67</v>
      </c>
      <c r="B62" s="145">
        <v>-1.3704239932812497E-3</v>
      </c>
      <c r="C62" s="145">
        <v>-2.7793835145866266E-4</v>
      </c>
      <c r="D62" s="145">
        <v>-1.2396111503018611E-3</v>
      </c>
      <c r="E62" s="145">
        <v>-1.2805944604590775E-3</v>
      </c>
      <c r="F62" s="145">
        <v>-1.1557578302870903E-3</v>
      </c>
      <c r="G62" s="145">
        <v>-7.0372042936669554E-4</v>
      </c>
      <c r="H62" s="145">
        <v>4.6325225010711377E-4</v>
      </c>
      <c r="I62" s="145">
        <v>-3.9770594164581681E-4</v>
      </c>
      <c r="J62" s="145">
        <v>-4.8805474627263475E-4</v>
      </c>
      <c r="K62" s="145">
        <v>-4.7019268374871252E-4</v>
      </c>
      <c r="L62" s="145">
        <v>4.1021168581776082E-4</v>
      </c>
      <c r="M62" s="145">
        <v>-7.7382999112604687E-4</v>
      </c>
      <c r="N62" s="145">
        <v>6.4702014559018649E-4</v>
      </c>
      <c r="O62" s="145">
        <v>-9.9790456240552144E-4</v>
      </c>
      <c r="P62" s="145">
        <v>-5.821472533274006E-5</v>
      </c>
      <c r="Q62" s="145">
        <v>-6.0534563596395096E-4</v>
      </c>
      <c r="R62" s="145">
        <v>-4.5252301305469516E-4</v>
      </c>
      <c r="S62" s="145">
        <v>-5.9616445169398315E-4</v>
      </c>
      <c r="T62" s="145">
        <v>2.835658415037412E-6</v>
      </c>
      <c r="U62" s="145">
        <v>-8.1360394393833677E-4</v>
      </c>
      <c r="V62" s="145">
        <v>1.3653120040681792E-2</v>
      </c>
      <c r="W62" s="145">
        <v>5.2323297454072515E-3</v>
      </c>
      <c r="X62" s="145">
        <v>1.5178937490722627E-3</v>
      </c>
      <c r="Y62" s="145">
        <v>1.1125703110118025E-3</v>
      </c>
      <c r="Z62" s="145">
        <v>-2.1160001804069158E-3</v>
      </c>
      <c r="AA62" s="145">
        <v>-1.736971556149801E-3</v>
      </c>
      <c r="AB62" s="145">
        <v>-2.6313617364898401E-3</v>
      </c>
      <c r="AC62" s="145">
        <v>-2.0072013486819411E-3</v>
      </c>
      <c r="AD62" s="145">
        <v>-2.7998100483546747E-3</v>
      </c>
      <c r="AE62" s="145">
        <v>-3.3909864071633398E-3</v>
      </c>
      <c r="AF62" s="145">
        <v>-2.872491591291331E-3</v>
      </c>
      <c r="AG62" s="145">
        <v>-3.0158887661668331E-3</v>
      </c>
      <c r="AH62" s="145">
        <v>-2.703390203900825E-3</v>
      </c>
      <c r="AI62" s="145">
        <v>-1.6036043439720416E-3</v>
      </c>
      <c r="AJ62" s="145">
        <v>-1.4945102899080309E-3</v>
      </c>
      <c r="AK62" s="145">
        <v>-1.6195605882177418E-3</v>
      </c>
      <c r="AL62" s="145">
        <v>-9.8492643338108764E-4</v>
      </c>
      <c r="AM62" s="145">
        <v>-1.2324443083319399E-3</v>
      </c>
      <c r="AN62" s="145">
        <v>-2.2926447132820289E-4</v>
      </c>
      <c r="AO62" s="145">
        <v>7.4993778479827411E-4</v>
      </c>
      <c r="AP62" s="145">
        <v>-5.0361989646674054E-4</v>
      </c>
      <c r="AQ62" s="145">
        <v>2.4488990465981221E-4</v>
      </c>
      <c r="AR62" s="145">
        <v>-9.3554228981325687E-4</v>
      </c>
      <c r="AS62" s="145">
        <v>-1.1453518465097219E-3</v>
      </c>
      <c r="AT62" s="145">
        <v>7.2741396135002703E-5</v>
      </c>
      <c r="AU62" s="145">
        <v>-6.8029596380796576E-4</v>
      </c>
      <c r="AV62" s="145">
        <v>5.384535791898952E-4</v>
      </c>
      <c r="AW62" s="145">
        <v>9.1844339879311714E-4</v>
      </c>
      <c r="AX62" s="145">
        <v>1.8843076057296236E-3</v>
      </c>
      <c r="AY62" s="145">
        <v>3.5341080889292774E-3</v>
      </c>
      <c r="AZ62" s="145">
        <v>4.4392401635442455E-3</v>
      </c>
      <c r="BA62" s="145">
        <v>3.1368995916215619E-3</v>
      </c>
      <c r="BB62" s="145">
        <v>2.2110452737285477E-3</v>
      </c>
      <c r="BC62" s="145">
        <v>7.1725992074840378E-3</v>
      </c>
      <c r="BD62" s="145">
        <v>-4.3861445797983324E-4</v>
      </c>
      <c r="BE62" s="145">
        <v>-4.1147627647979742E-4</v>
      </c>
      <c r="BF62" s="145">
        <v>-5.7717602992230378E-4</v>
      </c>
      <c r="BG62" s="145">
        <v>-4.2151228322320766E-4</v>
      </c>
    </row>
    <row r="63" spans="1:59" x14ac:dyDescent="0.25">
      <c r="A63" t="s">
        <v>68</v>
      </c>
      <c r="B63" s="145">
        <v>-4.2495458505307287E-3</v>
      </c>
      <c r="C63" s="145">
        <v>-4.1218470048521513E-3</v>
      </c>
      <c r="D63" s="145">
        <v>-5.0551644042308294E-3</v>
      </c>
      <c r="E63" s="145">
        <v>-5.2014113949406665E-3</v>
      </c>
      <c r="F63" s="145">
        <v>-4.656861134160673E-3</v>
      </c>
      <c r="G63" s="145">
        <v>-4.9571873525803885E-3</v>
      </c>
      <c r="H63" s="145">
        <v>-4.1782934496874553E-3</v>
      </c>
      <c r="I63" s="145">
        <v>-4.3219012760718437E-3</v>
      </c>
      <c r="J63" s="145">
        <v>-5.2037701440900315E-3</v>
      </c>
      <c r="K63" s="145">
        <v>-3.8494430462940434E-3</v>
      </c>
      <c r="L63" s="145">
        <v>-4.2678589534574998E-3</v>
      </c>
      <c r="M63" s="145">
        <v>-6.2121485080727885E-3</v>
      </c>
      <c r="N63" s="145">
        <v>-4.524062557887642E-3</v>
      </c>
      <c r="O63" s="145">
        <v>-4.8886202577425181E-3</v>
      </c>
      <c r="P63" s="145">
        <v>-3.4622751709522514E-3</v>
      </c>
      <c r="Q63" s="145">
        <v>-5.4454816438233881E-3</v>
      </c>
      <c r="R63" s="145">
        <v>-6.0563849159766883E-3</v>
      </c>
      <c r="S63" s="145">
        <v>-5.4534313959077414E-3</v>
      </c>
      <c r="T63" s="145">
        <v>-4.5056388169097267E-3</v>
      </c>
      <c r="U63" s="145">
        <v>-5.485983740945494E-3</v>
      </c>
      <c r="V63" s="145">
        <v>3.2831673051811703E-3</v>
      </c>
      <c r="W63" s="145">
        <v>-2.90650626666983E-3</v>
      </c>
      <c r="X63" s="145">
        <v>-9.4819355377839462E-4</v>
      </c>
      <c r="Y63" s="145">
        <v>-3.8251450067457744E-3</v>
      </c>
      <c r="Z63" s="145">
        <v>-5.0653882311299707E-3</v>
      </c>
      <c r="AA63" s="145">
        <v>-4.9553126994446514E-3</v>
      </c>
      <c r="AB63" s="145">
        <v>-6.0857816681155232E-3</v>
      </c>
      <c r="AC63" s="145">
        <v>-5.8710639448946791E-3</v>
      </c>
      <c r="AD63" s="145">
        <v>-5.9775818754742114E-3</v>
      </c>
      <c r="AE63" s="145">
        <v>-5.9295848957443215E-3</v>
      </c>
      <c r="AF63" s="145">
        <v>-4.3385163577658028E-3</v>
      </c>
      <c r="AG63" s="145">
        <v>-6.6534600322473453E-3</v>
      </c>
      <c r="AH63" s="145">
        <v>-4.7965281443568325E-3</v>
      </c>
      <c r="AI63" s="145">
        <v>-4.9262702441648046E-3</v>
      </c>
      <c r="AJ63" s="145">
        <v>-4.0323241379771153E-3</v>
      </c>
      <c r="AK63" s="145">
        <v>-4.9448686417129855E-3</v>
      </c>
      <c r="AL63" s="145">
        <v>-4.8975153798828603E-3</v>
      </c>
      <c r="AM63" s="145">
        <v>-5.1852701507616823E-3</v>
      </c>
      <c r="AN63" s="145">
        <v>-4.5633978537809967E-3</v>
      </c>
      <c r="AO63" s="145">
        <v>-4.5142296624218993E-3</v>
      </c>
      <c r="AP63" s="145">
        <v>-3.5757183232822624E-3</v>
      </c>
      <c r="AQ63" s="145">
        <v>-3.6532198558072732E-3</v>
      </c>
      <c r="AR63" s="145">
        <v>-3.332996228583197E-3</v>
      </c>
      <c r="AS63" s="145">
        <v>-5.5100052407530773E-3</v>
      </c>
      <c r="AT63" s="145">
        <v>-4.2075237670738813E-3</v>
      </c>
      <c r="AU63" s="145">
        <v>-3.8004985321893336E-3</v>
      </c>
      <c r="AV63" s="145">
        <v>-2.0973799599995346E-3</v>
      </c>
      <c r="AW63" s="145">
        <v>-2.7140500176989091E-3</v>
      </c>
      <c r="AX63" s="145">
        <v>7.2303432230036609E-4</v>
      </c>
      <c r="AY63" s="145">
        <v>-2.0677041321922104E-3</v>
      </c>
      <c r="AZ63" s="145">
        <v>-2.0676592206301907E-4</v>
      </c>
      <c r="BA63" s="145">
        <v>2.0001869353666584E-3</v>
      </c>
      <c r="BB63" s="145">
        <v>2.0194971185331402E-3</v>
      </c>
      <c r="BC63" s="145">
        <v>2.7024943979539119E-2</v>
      </c>
      <c r="BD63" s="145">
        <v>6.1240122781214441E-4</v>
      </c>
      <c r="BE63" s="145">
        <v>-4.0144026973638891E-4</v>
      </c>
      <c r="BF63" s="145">
        <v>-3.2590611372019553E-4</v>
      </c>
      <c r="BG63" s="145">
        <v>-7.0252047203867712E-4</v>
      </c>
    </row>
    <row r="64" spans="1:59" x14ac:dyDescent="0.25">
      <c r="A64" t="s">
        <v>119</v>
      </c>
      <c r="B64" s="145">
        <v>-1.85181293509437E-4</v>
      </c>
      <c r="C64" s="145">
        <v>-2.0877255439643596E-4</v>
      </c>
      <c r="D64" s="145">
        <v>-3.526506147873208E-5</v>
      </c>
      <c r="E64" s="145">
        <v>-5.4671146734724041E-5</v>
      </c>
      <c r="F64" s="145">
        <v>-1.5374854320466223E-5</v>
      </c>
      <c r="G64" s="145">
        <v>9.1442202746338554E-5</v>
      </c>
      <c r="H64" s="145">
        <v>3.3302969165975105E-4</v>
      </c>
      <c r="I64" s="145">
        <v>1.681906362667354E-4</v>
      </c>
      <c r="J64" s="145">
        <v>2.0405588496055956E-4</v>
      </c>
      <c r="K64" s="145">
        <v>1.9362571630819787E-4</v>
      </c>
      <c r="L64" s="145">
        <v>6.8906737988933507E-5</v>
      </c>
      <c r="M64" s="145">
        <v>-5.1696408493388584E-5</v>
      </c>
      <c r="N64" s="145">
        <v>1.8738917410360484E-4</v>
      </c>
      <c r="O64" s="145">
        <v>4.8850940932110461E-5</v>
      </c>
      <c r="P64" s="145">
        <v>5.6419427938757608E-5</v>
      </c>
      <c r="Q64" s="145">
        <v>8.6456279754314712E-6</v>
      </c>
      <c r="R64" s="145">
        <v>-4.2745954647854106E-6</v>
      </c>
      <c r="S64" s="145">
        <v>9.5999374408206953E-5</v>
      </c>
      <c r="T64" s="145">
        <v>1.3511078330463114E-5</v>
      </c>
      <c r="U64" s="145">
        <v>4.4763339666495632E-5</v>
      </c>
      <c r="V64" s="145">
        <v>1.2995633661225421E-4</v>
      </c>
      <c r="W64" s="145">
        <v>5.7517282344583462E-5</v>
      </c>
      <c r="X64" s="145">
        <v>-5.0232304585503401E-5</v>
      </c>
      <c r="Y64" s="145">
        <v>-2.0479567060155673E-5</v>
      </c>
      <c r="Z64" s="145">
        <v>-1.9592840751059618E-5</v>
      </c>
      <c r="AA64" s="145">
        <v>-2.4223895728613543E-5</v>
      </c>
      <c r="AB64" s="145">
        <v>-5.5435731985307816E-5</v>
      </c>
      <c r="AC64" s="145">
        <v>9.0324060690687418E-5</v>
      </c>
      <c r="AD64" s="145">
        <v>7.1116768411524922E-5</v>
      </c>
      <c r="AE64" s="145">
        <v>-2.0112372763267448E-4</v>
      </c>
      <c r="AF64" s="145">
        <v>-2.4267393354965913E-5</v>
      </c>
      <c r="AG64" s="145">
        <v>-5.6064158218664065E-5</v>
      </c>
      <c r="AH64" s="145">
        <v>5.4909042130177506E-6</v>
      </c>
      <c r="AI64" s="145">
        <v>3.7555945005424054E-5</v>
      </c>
      <c r="AJ64" s="145">
        <v>5.5639180242310349E-5</v>
      </c>
      <c r="AK64" s="145">
        <v>-4.0144026973638371E-5</v>
      </c>
      <c r="AL64" s="145">
        <v>1.2171803164569891E-4</v>
      </c>
      <c r="AM64" s="145">
        <v>2.0043663185284437E-5</v>
      </c>
      <c r="AN64" s="145">
        <v>-7.2213759570141818E-6</v>
      </c>
      <c r="AO64" s="145">
        <v>8.4995955987023086E-5</v>
      </c>
      <c r="AP64" s="145">
        <v>6.959814308177617E-5</v>
      </c>
      <c r="AQ64" s="145">
        <v>5.8344920559144642E-5</v>
      </c>
      <c r="AR64" s="145">
        <v>-3.0985485300694462E-6</v>
      </c>
      <c r="AS64" s="145">
        <v>-1.7221550033069861E-5</v>
      </c>
      <c r="AT64" s="145">
        <v>-7.0487880260501146E-5</v>
      </c>
      <c r="AU64" s="145">
        <v>-8.986665555761001E-6</v>
      </c>
      <c r="AV64" s="145">
        <v>-3.4529681172253308E-5</v>
      </c>
      <c r="AW64" s="145">
        <v>-8.7132015419198218E-5</v>
      </c>
      <c r="AX64" s="145">
        <v>3.9039435036471084E-5</v>
      </c>
      <c r="AY64" s="145">
        <v>4.8402226808216212E-5</v>
      </c>
      <c r="AZ64" s="145">
        <v>1.9322335874661116E-4</v>
      </c>
      <c r="BA64" s="145">
        <v>-1.0262626250518944E-4</v>
      </c>
      <c r="BB64" s="145">
        <v>2.399336711503882E-5</v>
      </c>
      <c r="BC64" s="145">
        <v>-4.0144026973639021E-5</v>
      </c>
      <c r="BD64" s="145">
        <v>9.2679450028423406E-6</v>
      </c>
      <c r="BE64" s="145">
        <v>-1.0036006743409723E-4</v>
      </c>
      <c r="BF64" s="145">
        <v>-2.9949556965859101E-5</v>
      </c>
      <c r="BG64" s="145">
        <v>-6.0216040460457773E-5</v>
      </c>
    </row>
    <row r="65" spans="1:59" x14ac:dyDescent="0.25">
      <c r="A65" t="s">
        <v>8</v>
      </c>
      <c r="B65" s="145">
        <v>-1.5641940722718225E-3</v>
      </c>
      <c r="C65" s="145">
        <v>-1.5875970874466576E-3</v>
      </c>
      <c r="D65" s="145">
        <v>-1.5891675403400772E-3</v>
      </c>
      <c r="E65" s="145">
        <v>-1.5893346449082776E-3</v>
      </c>
      <c r="F65" s="145">
        <v>-1.5828810369734937E-3</v>
      </c>
      <c r="G65" s="145">
        <v>-1.5860081450209567E-3</v>
      </c>
      <c r="H65" s="145">
        <v>-1.5847928838168149E-3</v>
      </c>
      <c r="I65" s="145">
        <v>-1.5938053941680847E-3</v>
      </c>
      <c r="J65" s="145">
        <v>-1.6110781495669187E-3</v>
      </c>
      <c r="K65" s="145">
        <v>-1.6142311225677932E-3</v>
      </c>
      <c r="L65" s="145">
        <v>-1.6263690636236028E-3</v>
      </c>
      <c r="M65" s="145">
        <v>-1.6569902045802333E-3</v>
      </c>
      <c r="N65" s="145">
        <v>-1.6250223523695468E-3</v>
      </c>
      <c r="O65" s="145">
        <v>-1.6329814416679357E-3</v>
      </c>
      <c r="P65" s="145">
        <v>-1.6271633783702091E-3</v>
      </c>
      <c r="Q65" s="145">
        <v>-1.6257597815518795E-3</v>
      </c>
      <c r="R65" s="145">
        <v>-1.6507507979581864E-3</v>
      </c>
      <c r="S65" s="145">
        <v>-1.5955647526056038E-3</v>
      </c>
      <c r="T65" s="145">
        <v>-1.6432835119139194E-3</v>
      </c>
      <c r="U65" s="145">
        <v>-1.5847377070112767E-3</v>
      </c>
      <c r="V65" s="145">
        <v>-1.6339270039331698E-3</v>
      </c>
      <c r="W65" s="145">
        <v>-1.626965446358492E-3</v>
      </c>
      <c r="X65" s="145">
        <v>-1.6220408409259438E-3</v>
      </c>
      <c r="Y65" s="145">
        <v>-1.6224274728851803E-3</v>
      </c>
      <c r="Z65" s="145">
        <v>-1.6423091807443919E-3</v>
      </c>
      <c r="AA65" s="145">
        <v>-1.6311714231426002E-3</v>
      </c>
      <c r="AB65" s="145">
        <v>-1.6398227576218049E-3</v>
      </c>
      <c r="AC65" s="145">
        <v>-1.5952232718649732E-3</v>
      </c>
      <c r="AD65" s="145">
        <v>-1.6168426122400391E-3</v>
      </c>
      <c r="AE65" s="145">
        <v>-1.565404493115955E-3</v>
      </c>
      <c r="AF65" s="145">
        <v>-1.6298650444311461E-3</v>
      </c>
      <c r="AG65" s="145">
        <v>-1.6371680059115599E-3</v>
      </c>
      <c r="AH65" s="145">
        <v>-1.6424968044667773E-3</v>
      </c>
      <c r="AI65" s="145">
        <v>-1.6313911422414452E-3</v>
      </c>
      <c r="AJ65" s="145">
        <v>-1.6338153020815063E-3</v>
      </c>
      <c r="AK65" s="145">
        <v>-1.6409831919737541E-3</v>
      </c>
      <c r="AL65" s="145">
        <v>-1.6437486224646334E-3</v>
      </c>
      <c r="AM65" s="145">
        <v>-1.6356326576609803E-3</v>
      </c>
      <c r="AN65" s="145">
        <v>-1.6346951991235577E-3</v>
      </c>
      <c r="AO65" s="145">
        <v>-1.6334655319427964E-3</v>
      </c>
      <c r="AP65" s="145">
        <v>-1.6235563688629332E-3</v>
      </c>
      <c r="AQ65" s="145">
        <v>-1.6180140792690046E-3</v>
      </c>
      <c r="AR65" s="145">
        <v>-1.6315056299050757E-3</v>
      </c>
      <c r="AS65" s="145">
        <v>-1.6250106149566556E-3</v>
      </c>
      <c r="AT65" s="145">
        <v>-1.5677867160929443E-3</v>
      </c>
      <c r="AU65" s="145">
        <v>-1.6178527181693828E-3</v>
      </c>
      <c r="AV65" s="145">
        <v>-1.6249787228148254E-3</v>
      </c>
      <c r="AW65" s="145">
        <v>-1.6363865892269995E-3</v>
      </c>
      <c r="AX65" s="145">
        <v>-1.633863160217886E-3</v>
      </c>
      <c r="AY65" s="145">
        <v>-1.629471001505334E-3</v>
      </c>
      <c r="AZ65" s="145">
        <v>-1.6065863288976471E-3</v>
      </c>
      <c r="BA65" s="145">
        <v>-1.6369617289422023E-3</v>
      </c>
      <c r="BB65" s="145">
        <v>-1.6168784487996604E-3</v>
      </c>
      <c r="BC65" s="145">
        <v>-1.3840252463743685E-3</v>
      </c>
      <c r="BD65" s="145">
        <v>2.0164180895687481E-4</v>
      </c>
      <c r="BE65" s="145">
        <v>8.5306057318982578E-4</v>
      </c>
      <c r="BF65" s="145">
        <v>-3.6092649514588709E-4</v>
      </c>
      <c r="BG65" s="145">
        <v>-9.0324060690687201E-5</v>
      </c>
    </row>
    <row r="66" spans="1:59" x14ac:dyDescent="0.25">
      <c r="A66" t="s">
        <v>9</v>
      </c>
      <c r="B66" s="145">
        <v>-4.171124396871477E-2</v>
      </c>
      <c r="C66" s="145">
        <v>-4.2330010927154556E-2</v>
      </c>
      <c r="D66" s="145">
        <v>-4.2337943551053331E-2</v>
      </c>
      <c r="E66" s="145">
        <v>-4.230608390637159E-2</v>
      </c>
      <c r="F66" s="145">
        <v>-4.2264422157968953E-2</v>
      </c>
      <c r="G66" s="145">
        <v>-4.2270924065790409E-2</v>
      </c>
      <c r="H66" s="145">
        <v>-4.2319293071332739E-2</v>
      </c>
      <c r="I66" s="145">
        <v>-4.245000374400467E-2</v>
      </c>
      <c r="J66" s="145">
        <v>-4.256143931428278E-2</v>
      </c>
      <c r="K66" s="145">
        <v>-4.2687462544697102E-2</v>
      </c>
      <c r="L66" s="145">
        <v>-4.2554148432193593E-2</v>
      </c>
      <c r="M66" s="145">
        <v>-4.3020675719244922E-2</v>
      </c>
      <c r="N66" s="145">
        <v>-4.2933725490266202E-2</v>
      </c>
      <c r="O66" s="145">
        <v>-4.2966217168307765E-2</v>
      </c>
      <c r="P66" s="145">
        <v>-4.2584925082939214E-2</v>
      </c>
      <c r="Q66" s="145">
        <v>-4.0747400799713653E-2</v>
      </c>
      <c r="R66" s="145">
        <v>-4.1492462715660774E-2</v>
      </c>
      <c r="S66" s="145">
        <v>-4.1769988321748441E-2</v>
      </c>
      <c r="T66" s="145">
        <v>-4.2914479145414797E-2</v>
      </c>
      <c r="U66" s="145">
        <v>-4.2889026045460264E-2</v>
      </c>
      <c r="V66" s="145">
        <v>-4.2618684477774442E-2</v>
      </c>
      <c r="W66" s="145">
        <v>-4.1046958347844935E-2</v>
      </c>
      <c r="X66" s="145">
        <v>-3.7252663885036189E-2</v>
      </c>
      <c r="Y66" s="145">
        <v>-4.0851208839672554E-2</v>
      </c>
      <c r="Z66" s="145">
        <v>-4.1785779249181441E-2</v>
      </c>
      <c r="AA66" s="145">
        <v>-4.2039952379058915E-2</v>
      </c>
      <c r="AB66" s="145">
        <v>-4.1532323632781136E-2</v>
      </c>
      <c r="AC66" s="145">
        <v>-4.0936871506368204E-2</v>
      </c>
      <c r="AD66" s="145">
        <v>-4.1298010527093199E-2</v>
      </c>
      <c r="AE66" s="145">
        <v>-4.1411711846871403E-2</v>
      </c>
      <c r="AF66" s="145">
        <v>-4.1424083986742258E-2</v>
      </c>
      <c r="AG66" s="145">
        <v>-4.1498667916728058E-2</v>
      </c>
      <c r="AH66" s="145">
        <v>-4.0806114423745293E-2</v>
      </c>
      <c r="AI66" s="145">
        <v>-4.1484739702572909E-2</v>
      </c>
      <c r="AJ66" s="145">
        <v>-4.1472557152021243E-2</v>
      </c>
      <c r="AK66" s="145">
        <v>-4.1158544474463994E-2</v>
      </c>
      <c r="AL66" s="145">
        <v>-4.2871036444972616E-2</v>
      </c>
      <c r="AM66" s="145">
        <v>-4.2959722221497493E-2</v>
      </c>
      <c r="AN66" s="145">
        <v>-4.2404687246166382E-2</v>
      </c>
      <c r="AO66" s="145">
        <v>-4.2270391806883682E-2</v>
      </c>
      <c r="AP66" s="145">
        <v>-4.2432122788680235E-2</v>
      </c>
      <c r="AQ66" s="145">
        <v>-4.1717667160945174E-2</v>
      </c>
      <c r="AR66" s="145">
        <v>-4.264658477538006E-2</v>
      </c>
      <c r="AS66" s="145">
        <v>-4.2590437232819349E-2</v>
      </c>
      <c r="AT66" s="145">
        <v>-4.1722824473109273E-2</v>
      </c>
      <c r="AU66" s="145">
        <v>-4.2517798177206072E-2</v>
      </c>
      <c r="AV66" s="145">
        <v>-4.2328822006867203E-2</v>
      </c>
      <c r="AW66" s="145">
        <v>-4.1976071600855605E-2</v>
      </c>
      <c r="AX66" s="145">
        <v>-4.2298896484435286E-2</v>
      </c>
      <c r="AY66" s="145">
        <v>-4.2281180272495444E-2</v>
      </c>
      <c r="AZ66" s="145">
        <v>-4.1539938779052009E-2</v>
      </c>
      <c r="BA66" s="145">
        <v>-3.9105327254208684E-2</v>
      </c>
      <c r="BB66" s="145">
        <v>-4.1523479423701541E-2</v>
      </c>
      <c r="BC66" s="145">
        <v>-3.494365288238023E-2</v>
      </c>
      <c r="BD66" s="145">
        <v>-1.45266077199252E-3</v>
      </c>
      <c r="BE66" s="145">
        <v>-4.5162030345343579E-3</v>
      </c>
      <c r="BF66" s="145">
        <v>-3.0889772334452559E-3</v>
      </c>
      <c r="BG66" s="145">
        <v>-1.4050409440773473E-3</v>
      </c>
    </row>
    <row r="67" spans="1:59" x14ac:dyDescent="0.25">
      <c r="A67" t="s">
        <v>10</v>
      </c>
      <c r="B67" s="145">
        <v>-1.8132688512247259E-4</v>
      </c>
      <c r="C67" s="145">
        <v>-6.6922454378407284E-4</v>
      </c>
      <c r="D67" s="145">
        <v>-3.8096378242615664E-4</v>
      </c>
      <c r="E67" s="145">
        <v>-1.9068412812478334E-4</v>
      </c>
      <c r="F67" s="145">
        <v>-2.2536096983922366E-4</v>
      </c>
      <c r="G67" s="145">
        <v>1.4617661995835682E-4</v>
      </c>
      <c r="H67" s="145">
        <v>1.11838558327171E-3</v>
      </c>
      <c r="I67" s="145">
        <v>5.5256385965168388E-4</v>
      </c>
      <c r="J67" s="145">
        <v>3.4766567773015199E-4</v>
      </c>
      <c r="K67" s="145">
        <v>5.4217507694282949E-5</v>
      </c>
      <c r="L67" s="145">
        <v>-5.5937957156967401E-4</v>
      </c>
      <c r="M67" s="145">
        <v>-1.5423127659355308E-3</v>
      </c>
      <c r="N67" s="145">
        <v>-1.2058322560078733E-3</v>
      </c>
      <c r="O67" s="145">
        <v>-1.185333769424337E-3</v>
      </c>
      <c r="P67" s="145">
        <v>-1.0256740029555098E-3</v>
      </c>
      <c r="Q67" s="145">
        <v>-4.7854309232430066E-4</v>
      </c>
      <c r="R67" s="145">
        <v>-4.2639753518296415E-4</v>
      </c>
      <c r="S67" s="145">
        <v>-8.1570610719598584E-4</v>
      </c>
      <c r="T67" s="145">
        <v>-1.1940345973114885E-3</v>
      </c>
      <c r="U67" s="145">
        <v>-1.2254926590514279E-3</v>
      </c>
      <c r="V67" s="145">
        <v>-1.7325616174033668E-3</v>
      </c>
      <c r="W67" s="145">
        <v>-1.5416655736935261E-3</v>
      </c>
      <c r="X67" s="145">
        <v>-1.5425133281146905E-3</v>
      </c>
      <c r="Y67" s="145">
        <v>-8.6910799513994878E-4</v>
      </c>
      <c r="Z67" s="145">
        <v>-1.0075937804723024E-3</v>
      </c>
      <c r="AA67" s="145">
        <v>-9.0709003415092269E-4</v>
      </c>
      <c r="AB67" s="145">
        <v>-1.0572140787860305E-3</v>
      </c>
      <c r="AC67" s="145">
        <v>-5.5198037088753475E-4</v>
      </c>
      <c r="AD67" s="145">
        <v>-6.0032614749743092E-4</v>
      </c>
      <c r="AE67" s="145">
        <v>1.1838721091419341E-5</v>
      </c>
      <c r="AF67" s="145">
        <v>-1.2597107917820833E-3</v>
      </c>
      <c r="AG67" s="145">
        <v>-1.3316268673515975E-3</v>
      </c>
      <c r="AH67" s="145">
        <v>-9.7154850620756981E-4</v>
      </c>
      <c r="AI67" s="145">
        <v>-8.1783390195579349E-4</v>
      </c>
      <c r="AJ67" s="145">
        <v>-1.0846607288069725E-3</v>
      </c>
      <c r="AK67" s="145">
        <v>-1.2312792315784353E-3</v>
      </c>
      <c r="AL67" s="145">
        <v>-1.3399047443220825E-3</v>
      </c>
      <c r="AM67" s="145">
        <v>-1.4929268788360338E-3</v>
      </c>
      <c r="AN67" s="145">
        <v>-5.8026883182150935E-4</v>
      </c>
      <c r="AO67" s="145">
        <v>1.6068887201525078E-5</v>
      </c>
      <c r="AP67" s="145">
        <v>-6.9001100187692128E-4</v>
      </c>
      <c r="AQ67" s="145">
        <v>-6.1746956743351407E-4</v>
      </c>
      <c r="AR67" s="145">
        <v>-1.3655550159065704E-3</v>
      </c>
      <c r="AS67" s="145">
        <v>-1.3138854982126646E-3</v>
      </c>
      <c r="AT67" s="145">
        <v>-6.0032614749743266E-4</v>
      </c>
      <c r="AU67" s="145">
        <v>-5.0745063587321303E-4</v>
      </c>
      <c r="AV67" s="145">
        <v>-8.363338952841453E-4</v>
      </c>
      <c r="AW67" s="145">
        <v>-1.2714078623726598E-3</v>
      </c>
      <c r="AX67" s="145">
        <v>-1.2017960276384989E-3</v>
      </c>
      <c r="AY67" s="145">
        <v>-1.0761466659433352E-3</v>
      </c>
      <c r="AZ67" s="145">
        <v>-9.1412302385756282E-4</v>
      </c>
      <c r="BA67" s="145">
        <v>-4.1978565840713675E-4</v>
      </c>
      <c r="BB67" s="145">
        <v>-1.1142626030017488E-3</v>
      </c>
      <c r="BC67" s="145">
        <v>-8.8451671372887473E-4</v>
      </c>
      <c r="BD67" s="145">
        <v>-3.0927286086834295E-4</v>
      </c>
      <c r="BE67" s="145">
        <v>-6.0216040460458163E-4</v>
      </c>
      <c r="BF67" s="145">
        <v>-9.0429702866933782E-4</v>
      </c>
      <c r="BG67" s="145">
        <v>-7.0252047203867886E-4</v>
      </c>
    </row>
    <row r="68" spans="1:59" x14ac:dyDescent="0.25">
      <c r="A68" t="s">
        <v>120</v>
      </c>
      <c r="B68" s="145">
        <v>2.6481482527779656E-4</v>
      </c>
      <c r="C68" s="145">
        <v>1.6267776577729267E-4</v>
      </c>
      <c r="D68" s="145">
        <v>9.8034342949478159E-5</v>
      </c>
      <c r="E68" s="145">
        <v>1.3704167208126007E-4</v>
      </c>
      <c r="F68" s="145">
        <v>1.0739297241541294E-4</v>
      </c>
      <c r="G68" s="145">
        <v>9.8723761986801994E-5</v>
      </c>
      <c r="H68" s="145">
        <v>1.2196663852694252E-4</v>
      </c>
      <c r="I68" s="145">
        <v>-6.7013684562826446E-5</v>
      </c>
      <c r="J68" s="145">
        <v>-1.0113649202456165E-4</v>
      </c>
      <c r="K68" s="145">
        <v>-1.7787956779698622E-4</v>
      </c>
      <c r="L68" s="145">
        <v>-2.9892770755839647E-4</v>
      </c>
      <c r="M68" s="145">
        <v>-4.540744363151451E-4</v>
      </c>
      <c r="N68" s="145">
        <v>-3.4264498926671414E-4</v>
      </c>
      <c r="O68" s="145">
        <v>-3.1814141376608745E-4</v>
      </c>
      <c r="P68" s="145">
        <v>-2.6190740178769168E-4</v>
      </c>
      <c r="Q68" s="145">
        <v>9.3155377454571218E-5</v>
      </c>
      <c r="R68" s="145">
        <v>9.2819787235344682E-5</v>
      </c>
      <c r="S68" s="145">
        <v>-1.7147784045928134E-4</v>
      </c>
      <c r="T68" s="145">
        <v>-3.6160204906240988E-4</v>
      </c>
      <c r="U68" s="145">
        <v>-3.6855516270866773E-4</v>
      </c>
      <c r="V68" s="145">
        <v>-4.2404260786956319E-4</v>
      </c>
      <c r="W68" s="145">
        <v>-4.2502629118658635E-4</v>
      </c>
      <c r="X68" s="145">
        <v>-2.3440870958760804E-4</v>
      </c>
      <c r="Y68" s="145">
        <v>-1.332954905793474E-4</v>
      </c>
      <c r="Z68" s="145">
        <v>-2.8883467683287443E-5</v>
      </c>
      <c r="AA68" s="145">
        <v>-3.4232406563137249E-5</v>
      </c>
      <c r="AB68" s="145">
        <v>-1.0405754360272171E-4</v>
      </c>
      <c r="AC68" s="145">
        <v>-6.5234043832163111E-5</v>
      </c>
      <c r="AD68" s="145">
        <v>-3.644930908637805E-5</v>
      </c>
      <c r="AE68" s="145">
        <v>-3.8201400467273742E-4</v>
      </c>
      <c r="AF68" s="145">
        <v>-1.5196598189064648E-4</v>
      </c>
      <c r="AG68" s="145">
        <v>6.1288380907014751E-5</v>
      </c>
      <c r="AH68" s="145">
        <v>-1.2647470278213209E-4</v>
      </c>
      <c r="AI68" s="145">
        <v>-7.893650003054295E-5</v>
      </c>
      <c r="AJ68" s="145">
        <v>-1.9788027581717476E-4</v>
      </c>
      <c r="AK68" s="145">
        <v>-2.4396037668820416E-4</v>
      </c>
      <c r="AL68" s="145">
        <v>-2.4206624621499889E-4</v>
      </c>
      <c r="AM68" s="145">
        <v>-3.0938684065206232E-4</v>
      </c>
      <c r="AN68" s="145">
        <v>-5.640633818392287E-5</v>
      </c>
      <c r="AO68" s="145">
        <v>1.3018617736254567E-4</v>
      </c>
      <c r="AP68" s="145">
        <v>-2.3748091877535743E-4</v>
      </c>
      <c r="AQ68" s="145">
        <v>-1.1788055378276173E-4</v>
      </c>
      <c r="AR68" s="145">
        <v>-4.1128433099563459E-4</v>
      </c>
      <c r="AS68" s="145">
        <v>-4.0868519768133505E-4</v>
      </c>
      <c r="AT68" s="145">
        <v>-1.9828319328297995E-4</v>
      </c>
      <c r="AU68" s="145">
        <v>-1.9506983616547017E-4</v>
      </c>
      <c r="AV68" s="145">
        <v>-2.1989036224183758E-4</v>
      </c>
      <c r="AW68" s="145">
        <v>-3.2388439013165569E-4</v>
      </c>
      <c r="AX68" s="145">
        <v>-2.621038868050869E-4</v>
      </c>
      <c r="AY68" s="145">
        <v>-2.6833414601379378E-4</v>
      </c>
      <c r="AZ68" s="145">
        <v>-2.3179548104959547E-4</v>
      </c>
      <c r="BA68" s="145">
        <v>-9.5288107036889131E-5</v>
      </c>
      <c r="BB68" s="145">
        <v>-1.5908067642616619E-4</v>
      </c>
      <c r="BC68" s="145">
        <v>-1.7937489664527056E-4</v>
      </c>
      <c r="BD68" s="145">
        <v>-7.8342297537841062E-6</v>
      </c>
      <c r="BE68" s="145">
        <v>-5.0180033717048614E-5</v>
      </c>
      <c r="BF68" s="145">
        <v>-1.1425201361050076E-4</v>
      </c>
      <c r="BG68" s="145">
        <v>-2.0072013486819446E-4</v>
      </c>
    </row>
    <row r="69" spans="1:59" x14ac:dyDescent="0.25">
      <c r="A69" t="s">
        <v>182</v>
      </c>
      <c r="B69" s="145">
        <v>-1.368436185182315E-5</v>
      </c>
      <c r="C69" s="145">
        <v>-2.0341214608877951E-5</v>
      </c>
      <c r="D69" s="145">
        <v>-2.1166620771428084E-5</v>
      </c>
      <c r="E69" s="145">
        <v>-1.1681911849328885E-5</v>
      </c>
      <c r="F69" s="145">
        <v>-7.3819834767381879E-6</v>
      </c>
      <c r="G69" s="145">
        <v>-1.7134845208924783E-5</v>
      </c>
      <c r="H69" s="145">
        <v>-4.5115993617163297E-7</v>
      </c>
      <c r="I69" s="145">
        <v>-3.2447810174477578E-5</v>
      </c>
      <c r="J69" s="145">
        <v>-2.915330554862111E-5</v>
      </c>
      <c r="K69" s="145">
        <v>-3.6149811646161124E-5</v>
      </c>
      <c r="L69" s="145">
        <v>-3.9183476194175787E-5</v>
      </c>
      <c r="M69" s="145">
        <v>-3.6157557495839138E-5</v>
      </c>
      <c r="N69" s="145">
        <v>-2.7224179738297565E-5</v>
      </c>
      <c r="O69" s="145">
        <v>-4.6442299313692186E-5</v>
      </c>
      <c r="P69" s="145">
        <v>-3.1176369335172744E-5</v>
      </c>
      <c r="Q69" s="145">
        <v>-4.507355169647234E-5</v>
      </c>
      <c r="R69" s="145">
        <v>-2.9391162605699891E-5</v>
      </c>
      <c r="S69" s="145">
        <v>-6.4876851771071813E-5</v>
      </c>
      <c r="T69" s="145">
        <v>-5.7138517062963938E-5</v>
      </c>
      <c r="U69" s="145">
        <v>-5.0845434712091077E-5</v>
      </c>
      <c r="V69" s="145">
        <v>-5.9533705724362508E-6</v>
      </c>
      <c r="W69" s="145">
        <v>-5.4349052764801098E-5</v>
      </c>
      <c r="X69" s="145">
        <v>-6.6552053780262466E-5</v>
      </c>
      <c r="Y69" s="145">
        <v>-6.9141463716526191E-5</v>
      </c>
      <c r="Z69" s="145">
        <v>-6.2207003177539472E-5</v>
      </c>
      <c r="AA69" s="145">
        <v>-6.9843457997821216E-5</v>
      </c>
      <c r="AB69" s="145">
        <v>-5.6333690483402406E-5</v>
      </c>
      <c r="AC69" s="145">
        <v>-6.593656430420181E-5</v>
      </c>
      <c r="AD69" s="145">
        <v>-6.4257694977699838E-5</v>
      </c>
      <c r="AE69" s="145">
        <v>-5.9435761115796388E-5</v>
      </c>
      <c r="AF69" s="145">
        <v>-5.736427898145659E-5</v>
      </c>
      <c r="AG69" s="145">
        <v>-4.925342158758854E-5</v>
      </c>
      <c r="AH69" s="145">
        <v>-5.0542591028721479E-5</v>
      </c>
      <c r="AI69" s="145">
        <v>-6.0011294420306194E-5</v>
      </c>
      <c r="AJ69" s="145">
        <v>-5.4401222267642046E-5</v>
      </c>
      <c r="AK69" s="145">
        <v>-6.1815929407798637E-5</v>
      </c>
      <c r="AL69" s="145">
        <v>-6.5840956663359296E-5</v>
      </c>
      <c r="AM69" s="145">
        <v>-7.0217176332979856E-5</v>
      </c>
      <c r="AN69" s="145">
        <v>-5.6983479648204211E-5</v>
      </c>
      <c r="AO69" s="145">
        <v>-4.4392415221481104E-5</v>
      </c>
      <c r="AP69" s="145">
        <v>-2.112394620496744E-6</v>
      </c>
      <c r="AQ69" s="145">
        <v>-3.9083725696227779E-5</v>
      </c>
      <c r="AR69" s="145">
        <v>-3.5666213035937192E-5</v>
      </c>
      <c r="AS69" s="145">
        <v>-3.8478287392854001E-5</v>
      </c>
      <c r="AT69" s="145">
        <v>-5.2727030728691969E-5</v>
      </c>
      <c r="AU69" s="145">
        <v>-3.9702765551140432E-5</v>
      </c>
      <c r="AV69" s="145">
        <v>-4.8961167970530112E-5</v>
      </c>
      <c r="AW69" s="145">
        <v>-4.9752624265442434E-5</v>
      </c>
      <c r="AX69" s="145">
        <v>-4.3574573932785506E-5</v>
      </c>
      <c r="AY69" s="145">
        <v>-4.3226514759114683E-5</v>
      </c>
      <c r="AZ69" s="145">
        <v>-3.8892549024310044E-5</v>
      </c>
      <c r="BA69" s="145">
        <v>-5.6169263547793056E-5</v>
      </c>
      <c r="BB69" s="145">
        <v>-5.1921712900565464E-5</v>
      </c>
      <c r="BC69" s="145">
        <v>-6.867736778759791E-5</v>
      </c>
      <c r="BD69" s="145">
        <v>-4.8760655620480622E-5</v>
      </c>
      <c r="BE69" s="145">
        <v>-9.0324060690687418E-6</v>
      </c>
      <c r="BF69" s="145">
        <v>-4.134781957196678E-5</v>
      </c>
      <c r="BG69" s="145">
        <v>2.0072013486819321E-6</v>
      </c>
    </row>
    <row r="70" spans="1:59" x14ac:dyDescent="0.25">
      <c r="A70" t="s">
        <v>183</v>
      </c>
      <c r="B70" s="145">
        <v>-1.8077902581715839E-5</v>
      </c>
      <c r="C70" s="145">
        <v>-1.7584500662464645E-5</v>
      </c>
      <c r="D70" s="145">
        <v>-1.7341815178788569E-5</v>
      </c>
      <c r="E70" s="145">
        <v>-1.5020891292861312E-5</v>
      </c>
      <c r="F70" s="145">
        <v>-1.5254216899254193E-5</v>
      </c>
      <c r="G70" s="145">
        <v>-1.4551391625220432E-5</v>
      </c>
      <c r="H70" s="145">
        <v>-1.5842465813090698E-5</v>
      </c>
      <c r="I70" s="145">
        <v>-1.6070447542266871E-5</v>
      </c>
      <c r="J70" s="145">
        <v>-1.9166184797944334E-5</v>
      </c>
      <c r="K70" s="145">
        <v>-1.9077352933428038E-5</v>
      </c>
      <c r="L70" s="145">
        <v>-2.110332753098804E-5</v>
      </c>
      <c r="M70" s="145">
        <v>-2.6936402671715397E-5</v>
      </c>
      <c r="N70" s="145">
        <v>-2.2775689520345217E-5</v>
      </c>
      <c r="O70" s="145">
        <v>-2.3381183277889649E-5</v>
      </c>
      <c r="P70" s="145">
        <v>-2.2701094080334931E-5</v>
      </c>
      <c r="Q70" s="145">
        <v>-2.2659887568237183E-5</v>
      </c>
      <c r="R70" s="145">
        <v>-2.1486612532557171E-5</v>
      </c>
      <c r="S70" s="145">
        <v>-1.5734406482830714E-5</v>
      </c>
      <c r="T70" s="145">
        <v>-2.486177415668662E-5</v>
      </c>
      <c r="U70" s="145">
        <v>-1.8398612472014175E-5</v>
      </c>
      <c r="V70" s="145">
        <v>-2.1875935945372809E-5</v>
      </c>
      <c r="W70" s="145">
        <v>-1.9967436609829268E-5</v>
      </c>
      <c r="X70" s="145">
        <v>-1.9360868321485621E-5</v>
      </c>
      <c r="Y70" s="145">
        <v>-2.0484661479822562E-5</v>
      </c>
      <c r="Z70" s="145">
        <v>-2.079423328243933E-5</v>
      </c>
      <c r="AA70" s="145">
        <v>-1.7284203284862399E-5</v>
      </c>
      <c r="AB70" s="145">
        <v>-1.7916120775070645E-5</v>
      </c>
      <c r="AC70" s="145">
        <v>-1.831571230672272E-5</v>
      </c>
      <c r="AD70" s="145">
        <v>-1.725773901099121E-5</v>
      </c>
      <c r="AE70" s="145">
        <v>-9.3154591278909131E-6</v>
      </c>
      <c r="AF70" s="145">
        <v>-1.67387430504017E-5</v>
      </c>
      <c r="AG70" s="145">
        <v>-1.8610880888614506E-5</v>
      </c>
      <c r="AH70" s="145">
        <v>-1.904792044268824E-5</v>
      </c>
      <c r="AI70" s="145">
        <v>-1.7667685338348116E-5</v>
      </c>
      <c r="AJ70" s="145">
        <v>-1.9748324697897362E-5</v>
      </c>
      <c r="AK70" s="145">
        <v>-2.0252714991215385E-5</v>
      </c>
      <c r="AL70" s="145">
        <v>-2.0620778980894996E-5</v>
      </c>
      <c r="AM70" s="145">
        <v>-2.042355722585411E-5</v>
      </c>
      <c r="AN70" s="145">
        <v>-2.313797090101008E-5</v>
      </c>
      <c r="AO70" s="145">
        <v>-2.331059903368152E-5</v>
      </c>
      <c r="AP70" s="145">
        <v>-2.0394416649624705E-5</v>
      </c>
      <c r="AQ70" s="145">
        <v>-2.135373061921929E-5</v>
      </c>
      <c r="AR70" s="145">
        <v>-2.0178680334447462E-5</v>
      </c>
      <c r="AS70" s="145">
        <v>-2.3718825167960192E-5</v>
      </c>
      <c r="AT70" s="145">
        <v>-1.9533528007505923E-5</v>
      </c>
      <c r="AU70" s="145">
        <v>-2.1882261566434983E-5</v>
      </c>
      <c r="AV70" s="145">
        <v>-2.4253682963240134E-5</v>
      </c>
      <c r="AW70" s="145">
        <v>-2.2931058103291043E-5</v>
      </c>
      <c r="AX70" s="145">
        <v>-2.4375503674024918E-5</v>
      </c>
      <c r="AY70" s="145">
        <v>-2.4788649913172172E-5</v>
      </c>
      <c r="AZ70" s="145">
        <v>-1.7641607034499719E-5</v>
      </c>
      <c r="BA70" s="145">
        <v>-2.6232287088405907E-5</v>
      </c>
      <c r="BB70" s="145">
        <v>-2.3398517708724423E-5</v>
      </c>
      <c r="BC70" s="145">
        <v>-7.1487824153616156E-6</v>
      </c>
      <c r="BD70" s="145">
        <v>2.0282974444895176E-5</v>
      </c>
      <c r="BE70" s="145">
        <v>-3.8136825624956893E-6</v>
      </c>
      <c r="BF70" s="145">
        <v>8.9463076954279192E-6</v>
      </c>
      <c r="BG70" s="145">
        <v>1.0036006743409796E-6</v>
      </c>
    </row>
    <row r="71" spans="1:59" x14ac:dyDescent="0.25">
      <c r="A71" t="s">
        <v>70</v>
      </c>
      <c r="B71" s="145">
        <v>-2.7236267807883022E-2</v>
      </c>
      <c r="C71" s="145">
        <v>-2.7546311798373666E-2</v>
      </c>
      <c r="D71" s="145">
        <v>-2.7789146520994297E-2</v>
      </c>
      <c r="E71" s="145">
        <v>-2.7663098447433372E-2</v>
      </c>
      <c r="F71" s="145">
        <v>-2.7214801191583607E-2</v>
      </c>
      <c r="G71" s="145">
        <v>-2.745382370768672E-2</v>
      </c>
      <c r="H71" s="145">
        <v>-2.74379206868961E-2</v>
      </c>
      <c r="I71" s="145">
        <v>-2.6936292006053169E-2</v>
      </c>
      <c r="J71" s="145">
        <v>-2.568283141157697E-2</v>
      </c>
      <c r="K71" s="145">
        <v>-2.6572952211262407E-2</v>
      </c>
      <c r="L71" s="145">
        <v>-1.6672417100680501E-2</v>
      </c>
      <c r="M71" s="145">
        <v>-2.5778770243777761E-2</v>
      </c>
      <c r="N71" s="145">
        <v>-1.7104741131599245E-2</v>
      </c>
      <c r="O71" s="145">
        <v>-2.2639332509153821E-2</v>
      </c>
      <c r="P71" s="145">
        <v>-1.891419382322488E-2</v>
      </c>
      <c r="Q71" s="145">
        <v>-1.8241011047461321E-2</v>
      </c>
      <c r="R71" s="145">
        <v>-2.3147598198873867E-2</v>
      </c>
      <c r="S71" s="145">
        <v>-2.3580126898309697E-2</v>
      </c>
      <c r="T71" s="145">
        <v>-1.8385352741327264E-2</v>
      </c>
      <c r="U71" s="145">
        <v>-2.1268910400629351E-2</v>
      </c>
      <c r="V71" s="145">
        <v>3.0651613569985487E-2</v>
      </c>
      <c r="W71" s="145">
        <v>-1.7645942388902769E-3</v>
      </c>
      <c r="X71" s="145">
        <v>4.7953294720854515E-3</v>
      </c>
      <c r="Y71" s="145">
        <v>-2.9137533283721713E-3</v>
      </c>
      <c r="Z71" s="145">
        <v>-2.1794373264799813E-2</v>
      </c>
      <c r="AA71" s="145">
        <v>-2.1428111713079602E-2</v>
      </c>
      <c r="AB71" s="145">
        <v>-1.9715999352868989E-2</v>
      </c>
      <c r="AC71" s="145">
        <v>-1.7362291666098796E-2</v>
      </c>
      <c r="AD71" s="145">
        <v>-1.9945973819885214E-2</v>
      </c>
      <c r="AE71" s="145">
        <v>-2.3578965548310092E-2</v>
      </c>
      <c r="AF71" s="145">
        <v>-2.0392288237538067E-2</v>
      </c>
      <c r="AG71" s="145">
        <v>-2.0260635421777751E-2</v>
      </c>
      <c r="AH71" s="145">
        <v>-1.7942908810154701E-2</v>
      </c>
      <c r="AI71" s="145">
        <v>-1.9494583643244443E-2</v>
      </c>
      <c r="AJ71" s="145">
        <v>-1.6988698557930663E-2</v>
      </c>
      <c r="AK71" s="145">
        <v>-1.3118875836132641E-2</v>
      </c>
      <c r="AL71" s="145">
        <v>-2.5239187142599023E-2</v>
      </c>
      <c r="AM71" s="145">
        <v>-2.5657589895256089E-2</v>
      </c>
      <c r="AN71" s="145">
        <v>-2.2957436502084719E-2</v>
      </c>
      <c r="AO71" s="145">
        <v>-2.0076242141346137E-2</v>
      </c>
      <c r="AP71" s="145">
        <v>-2.2408725651807647E-2</v>
      </c>
      <c r="AQ71" s="145">
        <v>-1.794262233852139E-2</v>
      </c>
      <c r="AR71" s="145">
        <v>-2.5187031590377235E-2</v>
      </c>
      <c r="AS71" s="145">
        <v>-2.1569100646590775E-2</v>
      </c>
      <c r="AT71" s="145">
        <v>-1.2157718142923768E-2</v>
      </c>
      <c r="AU71" s="145">
        <v>-2.2592315770077295E-2</v>
      </c>
      <c r="AV71" s="145">
        <v>-2.1509635090469589E-2</v>
      </c>
      <c r="AW71" s="145">
        <v>-1.9995729015077061E-2</v>
      </c>
      <c r="AX71" s="145">
        <v>-2.1422771627127395E-2</v>
      </c>
      <c r="AY71" s="145">
        <v>-1.3657571462531552E-2</v>
      </c>
      <c r="AZ71" s="145">
        <v>-8.8785407849604377E-3</v>
      </c>
      <c r="BA71" s="145">
        <v>-1.1118114889856385E-2</v>
      </c>
      <c r="BB71" s="145">
        <v>-1.0465361733889355E-2</v>
      </c>
      <c r="BC71" s="145">
        <v>2.8890967173658931E-3</v>
      </c>
      <c r="BD71" s="145">
        <v>2.3123778802672627E-3</v>
      </c>
      <c r="BE71" s="145">
        <v>1.4050409440773647E-3</v>
      </c>
      <c r="BF71" s="145">
        <v>1.1826641630786582E-3</v>
      </c>
      <c r="BG71" s="145">
        <v>-1.7061211463796459E-3</v>
      </c>
    </row>
    <row r="72" spans="1:59" x14ac:dyDescent="0.25">
      <c r="A72" t="s">
        <v>118</v>
      </c>
      <c r="B72" s="145">
        <v>3.4689675482655886E-6</v>
      </c>
      <c r="C72" s="145">
        <v>-6.9638079732506635E-6</v>
      </c>
      <c r="D72" s="145">
        <v>8.4433910637249279E-6</v>
      </c>
      <c r="E72" s="145">
        <v>9.3008692494549227E-6</v>
      </c>
      <c r="F72" s="145">
        <v>2.699968156877927E-5</v>
      </c>
      <c r="G72" s="145">
        <v>2.3470074465702095E-5</v>
      </c>
      <c r="H72" s="145">
        <v>5.2877785988442139E-5</v>
      </c>
      <c r="I72" s="145">
        <v>4.4132172676615848E-5</v>
      </c>
      <c r="J72" s="145">
        <v>6.5938577256843107E-6</v>
      </c>
      <c r="K72" s="145">
        <v>1.8690620604608745E-5</v>
      </c>
      <c r="L72" s="145">
        <v>2.1339294767287503E-5</v>
      </c>
      <c r="M72" s="145">
        <v>-6.0994180148317033E-6</v>
      </c>
      <c r="N72" s="145">
        <v>-7.7174473541943454E-6</v>
      </c>
      <c r="O72" s="145">
        <v>8.4763570467986395E-6</v>
      </c>
      <c r="P72" s="145">
        <v>-2.2450046756225604E-5</v>
      </c>
      <c r="Q72" s="145">
        <v>1.2834460009141272E-5</v>
      </c>
      <c r="R72" s="145">
        <v>1.1578578150267071E-5</v>
      </c>
      <c r="S72" s="145">
        <v>-1.4813530720304477E-5</v>
      </c>
      <c r="T72" s="145">
        <v>5.090284860715603E-6</v>
      </c>
      <c r="U72" s="145">
        <v>-2.3514501279353454E-5</v>
      </c>
      <c r="V72" s="145">
        <v>5.9419983268341539E-7</v>
      </c>
      <c r="W72" s="145">
        <v>-2.3718148149621252E-5</v>
      </c>
      <c r="X72" s="145">
        <v>-2.0984140141363725E-5</v>
      </c>
      <c r="Y72" s="145">
        <v>1.4455415804276613E-5</v>
      </c>
      <c r="Z72" s="145">
        <v>-9.0962957671700284E-6</v>
      </c>
      <c r="AA72" s="145">
        <v>-2.9351882735862594E-5</v>
      </c>
      <c r="AB72" s="145">
        <v>-4.9968749364555929E-6</v>
      </c>
      <c r="AC72" s="145">
        <v>1.0537807080580235E-5</v>
      </c>
      <c r="AD72" s="145">
        <v>-5.0075219025211607E-6</v>
      </c>
      <c r="AE72" s="145">
        <v>2.5493609623004497E-5</v>
      </c>
      <c r="AF72" s="145">
        <v>-4.1813952685861976E-5</v>
      </c>
      <c r="AG72" s="145">
        <v>-8.1250410758290387E-6</v>
      </c>
      <c r="AH72" s="145">
        <v>-2.2919927442279159E-5</v>
      </c>
      <c r="AI72" s="145">
        <v>-1.1721135669380588E-5</v>
      </c>
      <c r="AJ72" s="145">
        <v>-5.6466323655228402E-6</v>
      </c>
      <c r="AK72" s="145">
        <v>-1.1851029239558317E-5</v>
      </c>
      <c r="AL72" s="145">
        <v>-3.8908396059826361E-5</v>
      </c>
      <c r="AM72" s="145">
        <v>-4.3015912519139984E-5</v>
      </c>
      <c r="AN72" s="145">
        <v>2.3640055544320619E-5</v>
      </c>
      <c r="AO72" s="145">
        <v>3.6989450696707515E-5</v>
      </c>
      <c r="AP72" s="145">
        <v>1.8152947041549794E-5</v>
      </c>
      <c r="AQ72" s="145">
        <v>8.9643653453845107E-6</v>
      </c>
      <c r="AR72" s="145">
        <v>1.0049717135135548E-5</v>
      </c>
      <c r="AS72" s="145">
        <v>1.6948380618752202E-5</v>
      </c>
      <c r="AT72" s="145">
        <v>2.1796215167540936E-5</v>
      </c>
      <c r="AU72" s="145">
        <v>7.8377714862070172E-6</v>
      </c>
      <c r="AV72" s="145">
        <v>-5.2332684438824071E-6</v>
      </c>
      <c r="AW72" s="145">
        <v>-1.018478851453849E-5</v>
      </c>
      <c r="AX72" s="145">
        <v>-7.5743447120073574E-6</v>
      </c>
      <c r="AY72" s="145">
        <v>-1.3181577999844189E-5</v>
      </c>
      <c r="AZ72" s="145">
        <v>2.028663893223568E-5</v>
      </c>
      <c r="BA72" s="145">
        <v>2.2281553681134604E-5</v>
      </c>
      <c r="BB72" s="145">
        <v>-2.3887025321731525E-5</v>
      </c>
      <c r="BC72" s="145">
        <v>-2.2015553598696248E-5</v>
      </c>
      <c r="BD72" s="145">
        <v>-9.7287820471838194E-8</v>
      </c>
      <c r="BE72" s="145">
        <v>-9.0324060690688502E-6</v>
      </c>
      <c r="BF72" s="145">
        <v>-1.6210791945012832E-5</v>
      </c>
      <c r="BG72" s="145">
        <v>-1.2043208092091674E-5</v>
      </c>
    </row>
    <row r="73" spans="1:59" x14ac:dyDescent="0.25">
      <c r="A73" t="s">
        <v>121</v>
      </c>
      <c r="B73" s="145">
        <v>2.2772523513910829E-5</v>
      </c>
      <c r="C73" s="145">
        <v>1.56301949728539E-5</v>
      </c>
      <c r="D73" s="145">
        <v>1.1037079456354348E-5</v>
      </c>
      <c r="E73" s="145">
        <v>9.8478316169707915E-6</v>
      </c>
      <c r="F73" s="145">
        <v>1.0498022399116558E-5</v>
      </c>
      <c r="G73" s="145">
        <v>5.110727347051549E-6</v>
      </c>
      <c r="H73" s="145">
        <v>1.0032937628197646E-5</v>
      </c>
      <c r="I73" s="145">
        <v>-6.762634776518486E-6</v>
      </c>
      <c r="J73" s="145">
        <v>-6.559349966108179E-6</v>
      </c>
      <c r="K73" s="145">
        <v>-6.7108585321593137E-6</v>
      </c>
      <c r="L73" s="145">
        <v>-1.2514066317318643E-5</v>
      </c>
      <c r="M73" s="145">
        <v>-2.1993419946840016E-5</v>
      </c>
      <c r="N73" s="145">
        <v>-2.3844584696390314E-5</v>
      </c>
      <c r="O73" s="145">
        <v>-1.8748345570391358E-5</v>
      </c>
      <c r="P73" s="145">
        <v>-1.6316604511866099E-5</v>
      </c>
      <c r="Q73" s="145">
        <v>9.0854932583915549E-6</v>
      </c>
      <c r="R73" s="145">
        <v>1.0808619960957932E-5</v>
      </c>
      <c r="S73" s="145">
        <v>-1.6336566887435283E-5</v>
      </c>
      <c r="T73" s="145">
        <v>-1.7683944292196438E-5</v>
      </c>
      <c r="U73" s="145">
        <v>-2.069892020942145E-5</v>
      </c>
      <c r="V73" s="145">
        <v>-2.5166779516335049E-5</v>
      </c>
      <c r="W73" s="145">
        <v>-2.436753682125362E-5</v>
      </c>
      <c r="X73" s="145">
        <v>-2.2434656740997138E-5</v>
      </c>
      <c r="Y73" s="145">
        <v>-9.8780797337418556E-6</v>
      </c>
      <c r="Z73" s="145">
        <v>-5.2123345367628921E-6</v>
      </c>
      <c r="AA73" s="145">
        <v>-4.7787889643961887E-6</v>
      </c>
      <c r="AB73" s="145">
        <v>-8.8845070223237755E-6</v>
      </c>
      <c r="AC73" s="145">
        <v>-4.5162030345343709E-6</v>
      </c>
      <c r="AD73" s="145">
        <v>-3.9017269036389272E-6</v>
      </c>
      <c r="AE73" s="145">
        <v>-1.9784117314823504E-5</v>
      </c>
      <c r="AF73" s="145">
        <v>-1.6282461213761414E-5</v>
      </c>
      <c r="AG73" s="145">
        <v>-5.3094600058970073E-6</v>
      </c>
      <c r="AH73" s="145">
        <v>-9.6103959862284651E-6</v>
      </c>
      <c r="AI73" s="145">
        <v>-1.6549346363416308E-5</v>
      </c>
      <c r="AJ73" s="145">
        <v>-1.3964937954772055E-5</v>
      </c>
      <c r="AK73" s="145">
        <v>-1.4621607696914499E-5</v>
      </c>
      <c r="AL73" s="145">
        <v>-2.1276893405039352E-5</v>
      </c>
      <c r="AM73" s="145">
        <v>-2.0040828155130848E-5</v>
      </c>
      <c r="AN73" s="145">
        <v>6.1097389494582286E-6</v>
      </c>
      <c r="AO73" s="145">
        <v>1.4608591838300312E-5</v>
      </c>
      <c r="AP73" s="145">
        <v>-2.6696346549749607E-6</v>
      </c>
      <c r="AQ73" s="145">
        <v>-2.5316819270804571E-6</v>
      </c>
      <c r="AR73" s="145">
        <v>-2.0516230178740832E-5</v>
      </c>
      <c r="AS73" s="145">
        <v>-2.145567595499367E-5</v>
      </c>
      <c r="AT73" s="145">
        <v>-1.3730724630670293E-6</v>
      </c>
      <c r="AU73" s="145">
        <v>-3.1668578919553133E-6</v>
      </c>
      <c r="AV73" s="145">
        <v>-1.5030738215419698E-5</v>
      </c>
      <c r="AW73" s="145">
        <v>-2.0661730325111419E-5</v>
      </c>
      <c r="AX73" s="145">
        <v>-1.8399345696251137E-5</v>
      </c>
      <c r="AY73" s="145">
        <v>-1.4709918455340547E-5</v>
      </c>
      <c r="AZ73" s="145">
        <v>-1.2759633874678432E-5</v>
      </c>
      <c r="BA73" s="145">
        <v>-5.3822132938447008E-6</v>
      </c>
      <c r="BB73" s="145">
        <v>-1.5406267305446178E-5</v>
      </c>
      <c r="BC73" s="145">
        <v>-1.0208266560647329E-5</v>
      </c>
      <c r="BD73" s="145">
        <v>-4.2345803963264453E-6</v>
      </c>
      <c r="BE73" s="145">
        <v>-1.0036006743409674E-5</v>
      </c>
      <c r="BF73" s="145">
        <v>-2.7678250176561706E-6</v>
      </c>
      <c r="BG73" s="145">
        <v>-2.0072013486819185E-6</v>
      </c>
    </row>
    <row r="74" spans="1:59" x14ac:dyDescent="0.25">
      <c r="A74" t="s">
        <v>184</v>
      </c>
      <c r="B74" s="145">
        <v>1.7644948281142657E-4</v>
      </c>
      <c r="C74" s="145">
        <v>1.7306326169670849E-4</v>
      </c>
      <c r="D74" s="145">
        <v>1.2323811807083711E-4</v>
      </c>
      <c r="E74" s="145">
        <v>1.3586244128890897E-4</v>
      </c>
      <c r="F74" s="145">
        <v>1.1524210505514304E-4</v>
      </c>
      <c r="G74" s="145">
        <v>1.221774733980312E-4</v>
      </c>
      <c r="H74" s="145">
        <v>1.3786158621015925E-4</v>
      </c>
      <c r="I74" s="145">
        <v>9.8136975242679009E-5</v>
      </c>
      <c r="J74" s="145">
        <v>1.770018014528236E-4</v>
      </c>
      <c r="K74" s="145">
        <v>8.4377438304218802E-5</v>
      </c>
      <c r="L74" s="145">
        <v>1.4527456088389288E-4</v>
      </c>
      <c r="M74" s="145">
        <v>2.8184618540239671E-5</v>
      </c>
      <c r="N74" s="145">
        <v>1.4140491669976487E-4</v>
      </c>
      <c r="O74" s="145">
        <v>1.3337581718566007E-4</v>
      </c>
      <c r="P74" s="145">
        <v>1.0980450897063722E-4</v>
      </c>
      <c r="Q74" s="145">
        <v>6.7617911428897456E-5</v>
      </c>
      <c r="R74" s="145">
        <v>9.9096273992334424E-5</v>
      </c>
      <c r="S74" s="145">
        <v>3.042865942330932E-5</v>
      </c>
      <c r="T74" s="145">
        <v>7.2348210385178482E-5</v>
      </c>
      <c r="U74" s="145">
        <v>7.2778921230496306E-5</v>
      </c>
      <c r="V74" s="145">
        <v>1.3346183131894673E-4</v>
      </c>
      <c r="W74" s="145">
        <v>6.4311968142572541E-5</v>
      </c>
      <c r="X74" s="145">
        <v>6.7766567408820424E-5</v>
      </c>
      <c r="Y74" s="145">
        <v>9.4198366847216865E-5</v>
      </c>
      <c r="Z74" s="145">
        <v>5.8089045927836396E-5</v>
      </c>
      <c r="AA74" s="145">
        <v>5.2082750611963488E-5</v>
      </c>
      <c r="AB74" s="145">
        <v>1.2184504502821234E-4</v>
      </c>
      <c r="AC74" s="145">
        <v>7.4266449901231853E-5</v>
      </c>
      <c r="AD74" s="145">
        <v>9.609935021091592E-5</v>
      </c>
      <c r="AE74" s="145">
        <v>2.1382075600322412E-4</v>
      </c>
      <c r="AF74" s="145">
        <v>4.7879429985430853E-5</v>
      </c>
      <c r="AG74" s="145">
        <v>4.8368053321457596E-5</v>
      </c>
      <c r="AH74" s="145">
        <v>8.2494924540069353E-5</v>
      </c>
      <c r="AI74" s="145">
        <v>7.8211837079443318E-5</v>
      </c>
      <c r="AJ74" s="145">
        <v>8.6640515358490824E-5</v>
      </c>
      <c r="AK74" s="145">
        <v>9.2590169660143444E-5</v>
      </c>
      <c r="AL74" s="145">
        <v>4.7580176816945202E-5</v>
      </c>
      <c r="AM74" s="145">
        <v>2.711422838812727E-5</v>
      </c>
      <c r="AN74" s="145">
        <v>4.6216806124891848E-5</v>
      </c>
      <c r="AO74" s="145">
        <v>5.5609626129353906E-5</v>
      </c>
      <c r="AP74" s="145">
        <v>8.8467541596226612E-5</v>
      </c>
      <c r="AQ74" s="145">
        <v>1.0535822559472739E-4</v>
      </c>
      <c r="AR74" s="145">
        <v>3.4248558531471413E-6</v>
      </c>
      <c r="AS74" s="145">
        <v>4.0877427466426414E-5</v>
      </c>
      <c r="AT74" s="145">
        <v>1.0317958264451714E-4</v>
      </c>
      <c r="AU74" s="145">
        <v>7.2574050908844523E-5</v>
      </c>
      <c r="AV74" s="145">
        <v>3.0102202255305417E-5</v>
      </c>
      <c r="AW74" s="145">
        <v>3.2945694374120394E-5</v>
      </c>
      <c r="AX74" s="145">
        <v>8.5763673978666265E-5</v>
      </c>
      <c r="AY74" s="145">
        <v>9.2004374962583954E-5</v>
      </c>
      <c r="AZ74" s="145">
        <v>3.8723266982854907E-5</v>
      </c>
      <c r="BA74" s="145">
        <v>2.827348136315381E-6</v>
      </c>
      <c r="BB74" s="145">
        <v>9.3514314489916855E-6</v>
      </c>
      <c r="BC74" s="145">
        <v>5.3831192886759089E-5</v>
      </c>
      <c r="BD74" s="145">
        <v>3.3579659297592267E-5</v>
      </c>
      <c r="BE74" s="145">
        <v>2.509001685852428E-5</v>
      </c>
      <c r="BF74" s="145">
        <v>4.8954584472590097E-5</v>
      </c>
      <c r="BG74" s="145">
        <v>4.0144026973638913E-6</v>
      </c>
    </row>
    <row r="75" spans="1:59" x14ac:dyDescent="0.25">
      <c r="A75" t="s">
        <v>185</v>
      </c>
      <c r="B75" s="145">
        <v>6.5352827486855642E-5</v>
      </c>
      <c r="C75" s="145">
        <v>2.4719274962355976E-5</v>
      </c>
      <c r="D75" s="145">
        <v>3.2471664135792864E-5</v>
      </c>
      <c r="E75" s="145">
        <v>4.181000409304484E-5</v>
      </c>
      <c r="F75" s="145">
        <v>3.2189657434552774E-5</v>
      </c>
      <c r="G75" s="145">
        <v>3.5409649879465102E-5</v>
      </c>
      <c r="H75" s="145">
        <v>4.9664422361423821E-5</v>
      </c>
      <c r="I75" s="145">
        <v>1.5188212530869386E-5</v>
      </c>
      <c r="J75" s="145">
        <v>1.495911377628E-5</v>
      </c>
      <c r="K75" s="145">
        <v>5.2083414306316328E-6</v>
      </c>
      <c r="L75" s="145">
        <v>1.1556206156285425E-5</v>
      </c>
      <c r="M75" s="145">
        <v>-2.5910056375729362E-5</v>
      </c>
      <c r="N75" s="145">
        <v>-3.1607375454545801E-5</v>
      </c>
      <c r="O75" s="145">
        <v>-1.3366876008519745E-5</v>
      </c>
      <c r="P75" s="145">
        <v>1.2419926233779945E-6</v>
      </c>
      <c r="Q75" s="145">
        <v>1.9298457299543939E-5</v>
      </c>
      <c r="R75" s="145">
        <v>2.8302601027711013E-5</v>
      </c>
      <c r="S75" s="145">
        <v>-5.8773164091597218E-6</v>
      </c>
      <c r="T75" s="145">
        <v>-3.1600910984027155E-5</v>
      </c>
      <c r="U75" s="145">
        <v>-2.8928445739017424E-5</v>
      </c>
      <c r="V75" s="145">
        <v>-2.9445586923936061E-5</v>
      </c>
      <c r="W75" s="145">
        <v>-2.7279946621301915E-5</v>
      </c>
      <c r="X75" s="145">
        <v>-1.8760014688592455E-5</v>
      </c>
      <c r="Y75" s="145">
        <v>1.1192440007751843E-5</v>
      </c>
      <c r="Z75" s="145">
        <v>8.0341295362362547E-6</v>
      </c>
      <c r="AA75" s="145">
        <v>3.4424877925339978E-6</v>
      </c>
      <c r="AB75" s="145">
        <v>-4.8806685425845401E-6</v>
      </c>
      <c r="AC75" s="145">
        <v>1.3046808766432525E-5</v>
      </c>
      <c r="AD75" s="145">
        <v>6.1762057165056687E-6</v>
      </c>
      <c r="AE75" s="145">
        <v>1.3203133697207986E-4</v>
      </c>
      <c r="AF75" s="145">
        <v>-1.3715875882659993E-5</v>
      </c>
      <c r="AG75" s="145">
        <v>8.7491982075423459E-6</v>
      </c>
      <c r="AH75" s="145">
        <v>-3.2367435360944503E-6</v>
      </c>
      <c r="AI75" s="145">
        <v>-6.1308786180371282E-6</v>
      </c>
      <c r="AJ75" s="145">
        <v>-2.1864157548141978E-6</v>
      </c>
      <c r="AK75" s="145">
        <v>-2.2129928699364391E-5</v>
      </c>
      <c r="AL75" s="145">
        <v>-1.515464973705406E-5</v>
      </c>
      <c r="AM75" s="145">
        <v>-2.5753413914444544E-5</v>
      </c>
      <c r="AN75" s="145">
        <v>2.5425498103771426E-5</v>
      </c>
      <c r="AO75" s="145">
        <v>5.2844086068880617E-5</v>
      </c>
      <c r="AP75" s="145">
        <v>-6.399731212298912E-6</v>
      </c>
      <c r="AQ75" s="145">
        <v>7.6233960827764994E-6</v>
      </c>
      <c r="AR75" s="145">
        <v>-4.2823037516893285E-5</v>
      </c>
      <c r="AS75" s="145">
        <v>-3.644733218205744E-5</v>
      </c>
      <c r="AT75" s="145">
        <v>6.1762057165056687E-6</v>
      </c>
      <c r="AU75" s="145">
        <v>-6.6189213374765908E-6</v>
      </c>
      <c r="AV75" s="145">
        <v>-3.1120347866955714E-5</v>
      </c>
      <c r="AW75" s="145">
        <v>-2.1895266463924025E-5</v>
      </c>
      <c r="AX75" s="145">
        <v>-3.0161671838605891E-5</v>
      </c>
      <c r="AY75" s="145">
        <v>-7.4438495731118286E-6</v>
      </c>
      <c r="AZ75" s="145">
        <v>-1.5271658454128268E-5</v>
      </c>
      <c r="BA75" s="145">
        <v>-5.9055964412160831E-6</v>
      </c>
      <c r="BB75" s="145">
        <v>-1.9915823977898839E-5</v>
      </c>
      <c r="BC75" s="145">
        <v>-1.9015985911580071E-5</v>
      </c>
      <c r="BD75" s="145">
        <v>-5.1511340734031554E-6</v>
      </c>
      <c r="BE75" s="145">
        <v>-1.5054010115114606E-5</v>
      </c>
      <c r="BF75" s="145">
        <v>-1.609458555114178E-5</v>
      </c>
      <c r="BG75" s="145">
        <v>-6.0216040460458098E-6</v>
      </c>
    </row>
    <row r="76" spans="1:59" x14ac:dyDescent="0.25">
      <c r="A76" t="s">
        <v>186</v>
      </c>
      <c r="B76" s="145">
        <v>1.5771075524462547E-5</v>
      </c>
      <c r="C76" s="145">
        <v>-1.4121251841315267E-6</v>
      </c>
      <c r="D76" s="145">
        <v>-2.1502839637139369E-6</v>
      </c>
      <c r="E76" s="145">
        <v>-1.6684861210918516E-6</v>
      </c>
      <c r="F76" s="145">
        <v>-6.5914233547507972E-7</v>
      </c>
      <c r="G76" s="145">
        <v>1.3843144084116176E-6</v>
      </c>
      <c r="H76" s="145">
        <v>1.3517611039961372E-5</v>
      </c>
      <c r="I76" s="145">
        <v>-4.5401260738645716E-6</v>
      </c>
      <c r="J76" s="145">
        <v>-7.6555464619785938E-6</v>
      </c>
      <c r="K76" s="145">
        <v>-1.2828208389665238E-5</v>
      </c>
      <c r="L76" s="145">
        <v>-4.2065128532565055E-6</v>
      </c>
      <c r="M76" s="145">
        <v>3.4290022244978048E-6</v>
      </c>
      <c r="N76" s="145">
        <v>-1.7800006659004137E-5</v>
      </c>
      <c r="O76" s="145">
        <v>-1.7779192811088554E-5</v>
      </c>
      <c r="P76" s="145">
        <v>6.2340966228417618E-6</v>
      </c>
      <c r="Q76" s="145">
        <v>2.2407849817023397E-6</v>
      </c>
      <c r="R76" s="145">
        <v>2.1362357210972176E-6</v>
      </c>
      <c r="S76" s="145">
        <v>-1.444158925633133E-6</v>
      </c>
      <c r="T76" s="145">
        <v>-2.1178476280137108E-6</v>
      </c>
      <c r="U76" s="145">
        <v>-1.4079555104192822E-5</v>
      </c>
      <c r="V76" s="145">
        <v>-1.7439338630049654E-6</v>
      </c>
      <c r="W76" s="145">
        <v>5.1780734624526842E-5</v>
      </c>
      <c r="X76" s="145">
        <v>7.3690947639539465E-5</v>
      </c>
      <c r="Y76" s="145">
        <v>4.1114004478179559E-5</v>
      </c>
      <c r="Z76" s="145">
        <v>-1.1552322245013456E-5</v>
      </c>
      <c r="AA76" s="145">
        <v>-2.0076137873152316E-5</v>
      </c>
      <c r="AB76" s="145">
        <v>-2.5141253314003788E-5</v>
      </c>
      <c r="AC76" s="145">
        <v>-2.3484255779578718E-5</v>
      </c>
      <c r="AD76" s="145">
        <v>-2.0867294961133997E-5</v>
      </c>
      <c r="AE76" s="145">
        <v>1.8844983858062162E-4</v>
      </c>
      <c r="AF76" s="145">
        <v>-2.0257377982954526E-5</v>
      </c>
      <c r="AG76" s="145">
        <v>-1.7157447144897699E-5</v>
      </c>
      <c r="AH76" s="145">
        <v>-1.8819614425410151E-5</v>
      </c>
      <c r="AI76" s="145">
        <v>-8.2105462618290559E-6</v>
      </c>
      <c r="AJ76" s="145">
        <v>-9.570600716407632E-6</v>
      </c>
      <c r="AK76" s="145">
        <v>-2.1862212881182431E-5</v>
      </c>
      <c r="AL76" s="145">
        <v>-2.1233562456704297E-5</v>
      </c>
      <c r="AM76" s="145">
        <v>-2.4854425852767955E-5</v>
      </c>
      <c r="AN76" s="145">
        <v>-7.7797532160527762E-6</v>
      </c>
      <c r="AO76" s="145">
        <v>4.7789434357944265E-6</v>
      </c>
      <c r="AP76" s="145">
        <v>-2.2926447132820397E-6</v>
      </c>
      <c r="AQ76" s="145">
        <v>-1.381226690787919E-6</v>
      </c>
      <c r="AR76" s="145">
        <v>2.2874417555607615E-6</v>
      </c>
      <c r="AS76" s="145">
        <v>-2.5837372745304224E-5</v>
      </c>
      <c r="AT76" s="145">
        <v>-1.0904396465280713E-5</v>
      </c>
      <c r="AU76" s="145">
        <v>-1.7292604648765203E-5</v>
      </c>
      <c r="AV76" s="145">
        <v>-1.0897067032119643E-5</v>
      </c>
      <c r="AW76" s="145">
        <v>-2.1316370118077744E-7</v>
      </c>
      <c r="AX76" s="145">
        <v>-3.913411434536588E-8</v>
      </c>
      <c r="AY76" s="145">
        <v>2.1362357210972176E-6</v>
      </c>
      <c r="AZ76" s="145">
        <v>6.3601681289558395E-7</v>
      </c>
      <c r="BA76" s="145">
        <v>-1.7210942209565123E-5</v>
      </c>
      <c r="BB76" s="145">
        <v>-2.2721585730700407E-5</v>
      </c>
      <c r="BC76" s="145">
        <v>-5.6074315289484007E-6</v>
      </c>
      <c r="BD76" s="145">
        <v>-7.5485107862931613E-6</v>
      </c>
      <c r="BE76" s="145">
        <v>-1.0136366810843811E-5</v>
      </c>
      <c r="BF76" s="145">
        <v>3.6943069033372404E-5</v>
      </c>
      <c r="BG76" s="145">
        <v>-7.2259248552549813E-6</v>
      </c>
    </row>
    <row r="78" spans="1:59" x14ac:dyDescent="0.25">
      <c r="A78" s="144" t="s">
        <v>188</v>
      </c>
    </row>
    <row r="79" spans="1:59" s="144" customFormat="1" x14ac:dyDescent="0.25">
      <c r="A79" s="144" t="s">
        <v>71</v>
      </c>
      <c r="B79" s="144" t="s">
        <v>123</v>
      </c>
      <c r="C79" s="144" t="s">
        <v>124</v>
      </c>
      <c r="D79" s="144" t="s">
        <v>125</v>
      </c>
      <c r="E79" s="144" t="s">
        <v>126</v>
      </c>
      <c r="F79" s="144" t="s">
        <v>127</v>
      </c>
      <c r="G79" s="144" t="s">
        <v>128</v>
      </c>
      <c r="H79" s="144" t="s">
        <v>129</v>
      </c>
      <c r="I79" s="144" t="s">
        <v>130</v>
      </c>
      <c r="J79" s="144" t="s">
        <v>131</v>
      </c>
      <c r="K79" s="144" t="s">
        <v>132</v>
      </c>
      <c r="L79" s="144" t="s">
        <v>133</v>
      </c>
      <c r="M79" s="144" t="s">
        <v>134</v>
      </c>
      <c r="N79" s="144" t="s">
        <v>135</v>
      </c>
      <c r="O79" s="144" t="s">
        <v>136</v>
      </c>
      <c r="P79" s="144" t="s">
        <v>137</v>
      </c>
      <c r="Q79" s="144" t="s">
        <v>138</v>
      </c>
      <c r="R79" s="144" t="s">
        <v>139</v>
      </c>
      <c r="S79" s="144" t="s">
        <v>140</v>
      </c>
      <c r="T79" s="144" t="s">
        <v>141</v>
      </c>
      <c r="U79" s="144" t="s">
        <v>142</v>
      </c>
      <c r="V79" s="144" t="s">
        <v>143</v>
      </c>
      <c r="W79" s="144" t="s">
        <v>144</v>
      </c>
      <c r="X79" s="144" t="s">
        <v>145</v>
      </c>
      <c r="Y79" s="144" t="s">
        <v>146</v>
      </c>
      <c r="Z79" s="144" t="s">
        <v>147</v>
      </c>
      <c r="AA79" s="144" t="s">
        <v>148</v>
      </c>
      <c r="AB79" s="144" t="s">
        <v>149</v>
      </c>
      <c r="AC79" s="144" t="s">
        <v>150</v>
      </c>
      <c r="AD79" s="144" t="s">
        <v>151</v>
      </c>
      <c r="AE79" s="144" t="s">
        <v>152</v>
      </c>
      <c r="AF79" s="144" t="s">
        <v>153</v>
      </c>
      <c r="AG79" s="144" t="s">
        <v>154</v>
      </c>
      <c r="AH79" s="144" t="s">
        <v>155</v>
      </c>
      <c r="AI79" s="144" t="s">
        <v>156</v>
      </c>
      <c r="AJ79" s="144" t="s">
        <v>157</v>
      </c>
      <c r="AK79" s="144" t="s">
        <v>158</v>
      </c>
      <c r="AL79" s="144" t="s">
        <v>159</v>
      </c>
      <c r="AM79" s="144" t="s">
        <v>160</v>
      </c>
      <c r="AN79" s="144" t="s">
        <v>161</v>
      </c>
      <c r="AO79" s="144" t="s">
        <v>162</v>
      </c>
      <c r="AP79" s="144" t="s">
        <v>163</v>
      </c>
      <c r="AQ79" s="144" t="s">
        <v>164</v>
      </c>
      <c r="AR79" s="144" t="s">
        <v>165</v>
      </c>
      <c r="AS79" s="144" t="s">
        <v>166</v>
      </c>
      <c r="AT79" s="144" t="s">
        <v>167</v>
      </c>
      <c r="AU79" s="144" t="s">
        <v>168</v>
      </c>
      <c r="AV79" s="144" t="s">
        <v>169</v>
      </c>
      <c r="AW79" s="144" t="s">
        <v>170</v>
      </c>
      <c r="AX79" s="144" t="s">
        <v>171</v>
      </c>
      <c r="AY79" s="144" t="s">
        <v>172</v>
      </c>
      <c r="AZ79" s="144" t="s">
        <v>173</v>
      </c>
      <c r="BA79" s="144" t="s">
        <v>174</v>
      </c>
      <c r="BB79" s="144" t="s">
        <v>175</v>
      </c>
      <c r="BC79" s="144" t="s">
        <v>176</v>
      </c>
      <c r="BD79" s="144" t="s">
        <v>177</v>
      </c>
      <c r="BE79" s="144" t="s">
        <v>178</v>
      </c>
      <c r="BF79" s="144" t="s">
        <v>179</v>
      </c>
      <c r="BG79" s="144" t="s">
        <v>180</v>
      </c>
    </row>
    <row r="80" spans="1:59" x14ac:dyDescent="0.25">
      <c r="A80" t="s">
        <v>59</v>
      </c>
      <c r="B80" s="147">
        <v>3.7157108983929037</v>
      </c>
      <c r="C80" s="147">
        <v>3.7634082520318155</v>
      </c>
      <c r="D80" s="147">
        <v>3.4463093519069057</v>
      </c>
      <c r="E80" s="147">
        <v>3.4952718069734425</v>
      </c>
      <c r="F80" s="147">
        <v>3.3831318364997114</v>
      </c>
      <c r="G80" s="147">
        <v>3.1532102553783723</v>
      </c>
      <c r="H80" s="147">
        <v>3.1255868764145824</v>
      </c>
      <c r="I80" s="147">
        <v>2.8373767210627414</v>
      </c>
      <c r="J80" s="147">
        <v>2.8607934038082097</v>
      </c>
      <c r="K80" s="147">
        <v>2.8793393782383414</v>
      </c>
      <c r="L80" s="147">
        <v>3.1960527860221006</v>
      </c>
      <c r="M80" s="147">
        <v>10.013362421598037</v>
      </c>
      <c r="N80" s="147">
        <v>2.7130429220239241</v>
      </c>
      <c r="O80" s="147">
        <v>3.0329328349829168</v>
      </c>
      <c r="P80" s="147">
        <v>2.6399266733327273</v>
      </c>
      <c r="Q80" s="147">
        <v>3.2243078292380556</v>
      </c>
      <c r="R80" s="147">
        <v>3.0054614199691918</v>
      </c>
      <c r="S80" s="147">
        <v>2.3148609141169998</v>
      </c>
      <c r="T80" s="147">
        <v>2.8617014675312586</v>
      </c>
      <c r="U80" s="147">
        <v>2.9108402522005115</v>
      </c>
      <c r="V80" s="147">
        <v>2.8846510586579663</v>
      </c>
      <c r="W80" s="147">
        <v>2.739761207479162</v>
      </c>
      <c r="X80" s="147">
        <v>2.9215651241736649</v>
      </c>
      <c r="Y80" s="147">
        <v>3.1326767181689466</v>
      </c>
      <c r="Z80" s="147">
        <v>2.9444571812860132</v>
      </c>
      <c r="AA80" s="147">
        <v>2.8761873920552676</v>
      </c>
      <c r="AB80" s="147">
        <v>3.0304638242087516</v>
      </c>
      <c r="AC80" s="147">
        <v>3.1446153846153848</v>
      </c>
      <c r="AD80" s="147">
        <v>2.9478401012170132</v>
      </c>
      <c r="AE80" s="147">
        <v>2.8625516257415335</v>
      </c>
      <c r="AF80" s="147">
        <v>2.7926415911364617</v>
      </c>
      <c r="AG80" s="147">
        <v>2.7850114228546676</v>
      </c>
      <c r="AH80" s="147">
        <v>2.914724283645159</v>
      </c>
      <c r="AI80" s="147">
        <v>2.6552766362932525</v>
      </c>
      <c r="AJ80" s="147">
        <v>2.8179862436748166</v>
      </c>
      <c r="AK80" s="147">
        <v>2.9540751218462198</v>
      </c>
      <c r="AL80" s="147">
        <v>2.7551100097619581</v>
      </c>
      <c r="AM80" s="147">
        <v>2.7088861601126113</v>
      </c>
      <c r="AN80" s="147">
        <v>2.7012339393213329</v>
      </c>
      <c r="AO80" s="147">
        <v>2.8052677029360962</v>
      </c>
      <c r="AP80" s="147">
        <v>2.7169387878057591</v>
      </c>
      <c r="AQ80" s="147">
        <v>2.7486058985306849</v>
      </c>
      <c r="AR80" s="147">
        <v>2.7766379143964244</v>
      </c>
      <c r="AS80" s="147">
        <v>2.513797519939454</v>
      </c>
      <c r="AT80" s="147">
        <v>2.9825205729960373</v>
      </c>
      <c r="AU80" s="147">
        <v>2.89612994393205</v>
      </c>
      <c r="AV80" s="147">
        <v>2.609844559585492</v>
      </c>
      <c r="AW80" s="147">
        <v>2.8890734532154831</v>
      </c>
      <c r="AX80" s="147">
        <v>2.3717142231628112</v>
      </c>
      <c r="AY80" s="147">
        <v>2.7745028078557907</v>
      </c>
      <c r="AZ80" s="147">
        <v>2.5332158695554789</v>
      </c>
      <c r="BA80" s="147">
        <v>2.766664726087209</v>
      </c>
      <c r="BB80" s="147">
        <v>2.1322556131260795</v>
      </c>
      <c r="BC80" s="147">
        <v>1.6617684532404655</v>
      </c>
      <c r="BD80" s="147">
        <v>1.0096167415979516</v>
      </c>
      <c r="BE80" s="147">
        <v>0.99416342412451353</v>
      </c>
      <c r="BF80" s="147">
        <v>1.0021055673678343</v>
      </c>
      <c r="BG80" s="147">
        <v>0.99999999999999989</v>
      </c>
    </row>
    <row r="81" spans="1:59" x14ac:dyDescent="0.25">
      <c r="A81" s="149" t="s">
        <v>60</v>
      </c>
      <c r="B81" s="150">
        <v>1</v>
      </c>
      <c r="C81" s="150">
        <v>1</v>
      </c>
      <c r="D81" s="150">
        <v>1</v>
      </c>
      <c r="E81" s="150">
        <v>1</v>
      </c>
      <c r="F81" s="150">
        <v>1</v>
      </c>
      <c r="G81" s="150">
        <v>1</v>
      </c>
      <c r="H81" s="150">
        <v>1</v>
      </c>
      <c r="I81" s="150">
        <v>1</v>
      </c>
      <c r="J81" s="150">
        <v>1</v>
      </c>
      <c r="K81" s="150">
        <v>1</v>
      </c>
      <c r="L81" s="150">
        <v>1</v>
      </c>
      <c r="M81" s="150">
        <v>1</v>
      </c>
      <c r="N81" s="150">
        <v>1</v>
      </c>
      <c r="O81" s="150">
        <v>1</v>
      </c>
      <c r="P81" s="150">
        <v>1</v>
      </c>
      <c r="Q81" s="150">
        <v>1</v>
      </c>
      <c r="R81" s="150">
        <v>1</v>
      </c>
      <c r="S81" s="150">
        <v>1</v>
      </c>
      <c r="T81" s="150">
        <v>1</v>
      </c>
      <c r="U81" s="150">
        <v>1</v>
      </c>
      <c r="V81" s="150">
        <v>1</v>
      </c>
      <c r="W81" s="150">
        <v>1</v>
      </c>
      <c r="X81" s="150">
        <v>1</v>
      </c>
      <c r="Y81" s="150">
        <v>1</v>
      </c>
      <c r="Z81" s="150">
        <v>1</v>
      </c>
      <c r="AA81" s="150">
        <v>1</v>
      </c>
      <c r="AB81" s="150">
        <v>1</v>
      </c>
      <c r="AC81" s="150">
        <v>1</v>
      </c>
      <c r="AD81" s="150">
        <v>1</v>
      </c>
      <c r="AE81" s="150">
        <v>1</v>
      </c>
      <c r="AF81" s="150">
        <v>1</v>
      </c>
      <c r="AG81" s="150">
        <v>1</v>
      </c>
      <c r="AH81" s="150">
        <v>1</v>
      </c>
      <c r="AI81" s="150">
        <v>1</v>
      </c>
      <c r="AJ81" s="150">
        <v>1</v>
      </c>
      <c r="AK81" s="150">
        <v>1</v>
      </c>
      <c r="AL81" s="150">
        <v>1</v>
      </c>
      <c r="AM81" s="150">
        <v>1</v>
      </c>
      <c r="AN81" s="150">
        <v>1</v>
      </c>
      <c r="AO81" s="150">
        <v>1</v>
      </c>
      <c r="AP81" s="150">
        <v>1</v>
      </c>
      <c r="AQ81" s="150">
        <v>1</v>
      </c>
      <c r="AR81" s="150">
        <v>1</v>
      </c>
      <c r="AS81" s="150">
        <v>1</v>
      </c>
      <c r="AT81" s="150">
        <v>1</v>
      </c>
      <c r="AU81" s="150">
        <v>1</v>
      </c>
      <c r="AV81" s="150">
        <v>1</v>
      </c>
      <c r="AW81" s="150">
        <v>1</v>
      </c>
      <c r="AX81" s="150">
        <v>1</v>
      </c>
      <c r="AY81" s="150">
        <v>1</v>
      </c>
      <c r="AZ81" s="150">
        <v>1</v>
      </c>
      <c r="BA81" s="150">
        <v>1</v>
      </c>
      <c r="BB81" s="150">
        <v>1</v>
      </c>
      <c r="BC81" s="150">
        <v>1</v>
      </c>
      <c r="BD81" s="150">
        <v>1</v>
      </c>
      <c r="BE81" s="150">
        <v>1</v>
      </c>
      <c r="BF81" s="150">
        <v>1</v>
      </c>
      <c r="BG81" s="150">
        <v>1</v>
      </c>
    </row>
    <row r="82" spans="1:59" x14ac:dyDescent="0.25">
      <c r="A82" t="s">
        <v>29</v>
      </c>
      <c r="B82" s="147">
        <v>1.1588350902269073</v>
      </c>
      <c r="C82" s="147">
        <v>1.1716687848274512</v>
      </c>
      <c r="D82" s="147">
        <v>1.0742084052964882</v>
      </c>
      <c r="E82" s="147">
        <v>1.0863493653331275</v>
      </c>
      <c r="F82" s="147">
        <v>1.0463474349484712</v>
      </c>
      <c r="G82" s="147">
        <v>0.96708539903828228</v>
      </c>
      <c r="H82" s="147">
        <v>0.83530200369578611</v>
      </c>
      <c r="I82" s="147">
        <v>0.89755736491487781</v>
      </c>
      <c r="J82" s="147">
        <v>0.91386706780322013</v>
      </c>
      <c r="K82" s="147">
        <v>0.91782794934625223</v>
      </c>
      <c r="L82" s="147">
        <v>0.99091851154027322</v>
      </c>
      <c r="M82" s="147">
        <v>1.1376987118818076</v>
      </c>
      <c r="N82" s="147">
        <v>0.85706439151211111</v>
      </c>
      <c r="O82" s="147">
        <v>1.0011514104778354</v>
      </c>
      <c r="P82" s="147">
        <v>0.89291882556131241</v>
      </c>
      <c r="Q82" s="147">
        <v>1.082224885933029</v>
      </c>
      <c r="R82" s="147">
        <v>1.0227979274611398</v>
      </c>
      <c r="S82" s="147">
        <v>0.78043820403543818</v>
      </c>
      <c r="T82" s="147">
        <v>0.93856139251009507</v>
      </c>
      <c r="U82" s="147">
        <v>0.96966556759302869</v>
      </c>
      <c r="V82" s="147">
        <v>0.93778615167216195</v>
      </c>
      <c r="W82" s="147">
        <v>0.92487046632124337</v>
      </c>
      <c r="X82" s="147">
        <v>0.98781288768882713</v>
      </c>
      <c r="Y82" s="147">
        <v>1.0582520572996035</v>
      </c>
      <c r="Z82" s="147">
        <v>1.0125914355379455</v>
      </c>
      <c r="AA82" s="147">
        <v>0.98762233736326988</v>
      </c>
      <c r="AB82" s="147">
        <v>1.0436713545521836</v>
      </c>
      <c r="AC82" s="147">
        <v>1.0846153846153843</v>
      </c>
      <c r="AD82" s="147">
        <v>1.0325029157027319</v>
      </c>
      <c r="AE82" s="147">
        <v>0.99817798781529354</v>
      </c>
      <c r="AF82" s="147">
        <v>0.97944542504127985</v>
      </c>
      <c r="AG82" s="147">
        <v>0.97676934464499221</v>
      </c>
      <c r="AH82" s="147">
        <v>1.0260210301737274</v>
      </c>
      <c r="AI82" s="147">
        <v>0.93054347414999428</v>
      </c>
      <c r="AJ82" s="147">
        <v>0.98857792245314624</v>
      </c>
      <c r="AK82" s="147">
        <v>1.0405087140838436</v>
      </c>
      <c r="AL82" s="147">
        <v>0.97138744962579149</v>
      </c>
      <c r="AM82" s="147">
        <v>0.95785837651122607</v>
      </c>
      <c r="AN82" s="147">
        <v>0.96228056608150947</v>
      </c>
      <c r="AO82" s="147">
        <v>0.99268283036032101</v>
      </c>
      <c r="AP82" s="147">
        <v>0.9695157583076861</v>
      </c>
      <c r="AQ82" s="147">
        <v>0.9614191883198181</v>
      </c>
      <c r="AR82" s="147">
        <v>1.0090135888161109</v>
      </c>
      <c r="AS82" s="147">
        <v>0.91796521370649309</v>
      </c>
      <c r="AT82" s="147">
        <v>1.0679705731123679</v>
      </c>
      <c r="AU82" s="147">
        <v>1.0283116629191515</v>
      </c>
      <c r="AV82" s="147">
        <v>0.94754372979079826</v>
      </c>
      <c r="AW82" s="147">
        <v>1.0384729914835327</v>
      </c>
      <c r="AX82" s="147">
        <v>0.87668393782383414</v>
      </c>
      <c r="AY82" s="147">
        <v>0.97969150139955907</v>
      </c>
      <c r="AZ82" s="147">
        <v>0.96633156493198191</v>
      </c>
      <c r="BA82" s="147">
        <v>1.1276847333003674</v>
      </c>
      <c r="BB82" s="147">
        <v>0.88607278856358063</v>
      </c>
      <c r="BC82" s="147">
        <v>1.0414507772020725</v>
      </c>
      <c r="BD82" s="147">
        <v>1.008392322849011</v>
      </c>
      <c r="BE82" s="147">
        <v>0.99999999999999989</v>
      </c>
      <c r="BF82" s="147">
        <v>0.99862079248518276</v>
      </c>
      <c r="BG82" s="147">
        <v>0.99999999999999989</v>
      </c>
    </row>
    <row r="83" spans="1:59" x14ac:dyDescent="0.25">
      <c r="A83" t="s">
        <v>28</v>
      </c>
      <c r="B83" s="147">
        <v>1.1111889091163702</v>
      </c>
      <c r="C83" s="147">
        <v>1.105844288073851</v>
      </c>
      <c r="D83" s="147">
        <v>1.0513529073114567</v>
      </c>
      <c r="E83" s="147">
        <v>1.0592976396085203</v>
      </c>
      <c r="F83" s="147">
        <v>1.030881746068137</v>
      </c>
      <c r="G83" s="147">
        <v>0.97890451517394528</v>
      </c>
      <c r="H83" s="147">
        <v>0.80514280820451345</v>
      </c>
      <c r="I83" s="147">
        <v>0.94895413548263297</v>
      </c>
      <c r="J83" s="147">
        <v>0.95831045103985102</v>
      </c>
      <c r="K83" s="147">
        <v>0.95998848589522157</v>
      </c>
      <c r="L83" s="147">
        <v>0.97909200885622349</v>
      </c>
      <c r="M83" s="147">
        <v>1.0516316698481956</v>
      </c>
      <c r="N83" s="147">
        <v>0.94652552247316379</v>
      </c>
      <c r="O83" s="147">
        <v>0.98863821185436473</v>
      </c>
      <c r="P83" s="147">
        <v>1.036665961721476</v>
      </c>
      <c r="Q83" s="147">
        <v>1.0655603790318815</v>
      </c>
      <c r="R83" s="147">
        <v>1.0100141731917562</v>
      </c>
      <c r="S83" s="147">
        <v>1.0843173876370646</v>
      </c>
      <c r="T83" s="147">
        <v>1.0648694403119068</v>
      </c>
      <c r="U83" s="147">
        <v>1.0307442968347127</v>
      </c>
      <c r="V83" s="147">
        <v>1.0464516794267007</v>
      </c>
      <c r="W83" s="147">
        <v>1.1137183625857905</v>
      </c>
      <c r="X83" s="147">
        <v>1.2301520976098945</v>
      </c>
      <c r="Y83" s="147">
        <v>1.1021917341701333</v>
      </c>
      <c r="Z83" s="147">
        <v>1.0257411219154422</v>
      </c>
      <c r="AA83" s="147">
        <v>1.0162946104304877</v>
      </c>
      <c r="AB83" s="147">
        <v>1.0018799578155808</v>
      </c>
      <c r="AC83" s="147">
        <v>0.95041322314049581</v>
      </c>
      <c r="AD83" s="147">
        <v>1.0614531871309796</v>
      </c>
      <c r="AE83" s="147">
        <v>1.0533359526557475</v>
      </c>
      <c r="AF83" s="147">
        <v>1.0335682538123419</v>
      </c>
      <c r="AG83" s="147">
        <v>1.0307442968347127</v>
      </c>
      <c r="AH83" s="147">
        <v>1.0736631146739661</v>
      </c>
      <c r="AI83" s="147">
        <v>1.0094823683283867</v>
      </c>
      <c r="AJ83" s="147">
        <v>0.99037073840111667</v>
      </c>
      <c r="AK83" s="147">
        <v>0.97409326424870468</v>
      </c>
      <c r="AL83" s="147">
        <v>0.98576920321864336</v>
      </c>
      <c r="AM83" s="147">
        <v>0.97654001151410474</v>
      </c>
      <c r="AN83" s="147">
        <v>1.0161197466896947</v>
      </c>
      <c r="AO83" s="147">
        <v>0.96420160150730094</v>
      </c>
      <c r="AP83" s="147">
        <v>0.97831063983612476</v>
      </c>
      <c r="AQ83" s="147">
        <v>0.98566655367778799</v>
      </c>
      <c r="AR83" s="147">
        <v>1.028692931860397</v>
      </c>
      <c r="AS83" s="147">
        <v>0.99702457292361379</v>
      </c>
      <c r="AT83" s="147">
        <v>1.0326354535437132</v>
      </c>
      <c r="AU83" s="147">
        <v>1.0337390046993615</v>
      </c>
      <c r="AV83" s="147">
        <v>1.0435022750585203</v>
      </c>
      <c r="AW83" s="147">
        <v>1.0378505923277141</v>
      </c>
      <c r="AX83" s="147">
        <v>0.96183687961915798</v>
      </c>
      <c r="AY83" s="147">
        <v>0.98838494217027228</v>
      </c>
      <c r="AZ83" s="147">
        <v>0.94652552247316368</v>
      </c>
      <c r="BA83" s="147">
        <v>1.0812586882345507</v>
      </c>
      <c r="BB83" s="147">
        <v>0.99418887584805182</v>
      </c>
      <c r="BC83" s="147">
        <v>1.0789805349390842</v>
      </c>
      <c r="BD83" s="147">
        <v>1.0617051342439943</v>
      </c>
      <c r="BE83" s="147">
        <v>1.0176991150442478</v>
      </c>
      <c r="BF83" s="147">
        <v>0.96762765156547526</v>
      </c>
      <c r="BG83" s="147">
        <v>1</v>
      </c>
    </row>
    <row r="84" spans="1:59" x14ac:dyDescent="0.25">
      <c r="A84" t="s">
        <v>3</v>
      </c>
      <c r="B84" s="147">
        <v>2.2982975573649145</v>
      </c>
      <c r="C84" s="147">
        <v>1.8350604490500864</v>
      </c>
      <c r="D84" s="147">
        <v>1.6239432778838288</v>
      </c>
      <c r="E84" s="147">
        <v>1.7271157167530224</v>
      </c>
      <c r="F84" s="147">
        <v>1.5194300518134713</v>
      </c>
      <c r="G84" s="147">
        <v>1.3619541080680979</v>
      </c>
      <c r="H84" s="147">
        <v>1.3376056722116172</v>
      </c>
      <c r="I84" s="147">
        <v>1.6709844559585494</v>
      </c>
      <c r="J84" s="147">
        <v>1.9374537379718726</v>
      </c>
      <c r="K84" s="147">
        <v>1.6904145077720207</v>
      </c>
      <c r="L84" s="147">
        <v>1.5257703845104993</v>
      </c>
      <c r="M84" s="147">
        <v>3.0071741729772818</v>
      </c>
      <c r="N84" s="147">
        <v>0.67902917916553052</v>
      </c>
      <c r="O84" s="147">
        <v>1.3693560325684682</v>
      </c>
      <c r="P84" s="147">
        <v>0.61633931799011932</v>
      </c>
      <c r="Q84" s="147">
        <v>0.99532007354170138</v>
      </c>
      <c r="R84" s="147">
        <v>1.5462230706299429</v>
      </c>
      <c r="S84" s="147">
        <v>1.8712634515743325</v>
      </c>
      <c r="T84" s="147">
        <v>1.2198693399414282</v>
      </c>
      <c r="U84" s="147">
        <v>1.233385897724713</v>
      </c>
      <c r="V84" s="147">
        <v>0.1507430393440756</v>
      </c>
      <c r="W84" s="147">
        <v>0.59034285084334703</v>
      </c>
      <c r="X84" s="147">
        <v>0.93264248704663222</v>
      </c>
      <c r="Y84" s="147">
        <v>1.0559228157941758</v>
      </c>
      <c r="Z84" s="147">
        <v>1.5421325334060538</v>
      </c>
      <c r="AA84" s="147">
        <v>1.0131384159881567</v>
      </c>
      <c r="AB84" s="147">
        <v>1.4063656550703185</v>
      </c>
      <c r="AC84" s="147">
        <v>1.0344827586206897</v>
      </c>
      <c r="AD84" s="147">
        <v>1.5666757567493863</v>
      </c>
      <c r="AE84" s="147">
        <v>1.260419013291282</v>
      </c>
      <c r="AF84" s="147">
        <v>1.4222797927461139</v>
      </c>
      <c r="AG84" s="147">
        <v>1.2894488930758361</v>
      </c>
      <c r="AH84" s="147">
        <v>1.2370466321243523</v>
      </c>
      <c r="AI84" s="147">
        <v>0.9687268689859363</v>
      </c>
      <c r="AJ84" s="147">
        <v>0.74447777474775023</v>
      </c>
      <c r="AK84" s="147">
        <v>0.73056994818652854</v>
      </c>
      <c r="AL84" s="147">
        <v>1.0731367078517338</v>
      </c>
      <c r="AM84" s="147">
        <v>1.0189982728842832</v>
      </c>
      <c r="AN84" s="147">
        <v>0.97982975573649134</v>
      </c>
      <c r="AO84" s="147">
        <v>0.83843617522374003</v>
      </c>
      <c r="AP84" s="147">
        <v>1.0161197466896947</v>
      </c>
      <c r="AQ84" s="147">
        <v>0.74359333426690943</v>
      </c>
      <c r="AR84" s="147">
        <v>1.0159141376757956</v>
      </c>
      <c r="AS84" s="147">
        <v>1.0103626943005182</v>
      </c>
      <c r="AT84" s="147">
        <v>0.52222525224979555</v>
      </c>
      <c r="AU84" s="147">
        <v>1.114986050219211</v>
      </c>
      <c r="AV84" s="147">
        <v>0.95762398223538125</v>
      </c>
      <c r="AW84" s="147">
        <v>0.96113989637305719</v>
      </c>
      <c r="AX84" s="147">
        <v>0.74894017899199239</v>
      </c>
      <c r="AY84" s="147">
        <v>1.0074841681059299</v>
      </c>
      <c r="AZ84" s="147">
        <v>0.58643429109750356</v>
      </c>
      <c r="BA84" s="147">
        <v>2.065136935603257</v>
      </c>
      <c r="BB84" s="147">
        <v>0.83826794966691343</v>
      </c>
      <c r="BC84" s="147">
        <v>1.7357512953367877</v>
      </c>
      <c r="BD84" s="147">
        <v>1.2694300518134716</v>
      </c>
      <c r="BE84" s="147">
        <v>0.88235294117647056</v>
      </c>
      <c r="BF84" s="147">
        <v>1.1359107214029494</v>
      </c>
      <c r="BG84" s="147">
        <v>1</v>
      </c>
    </row>
    <row r="85" spans="1:59" x14ac:dyDescent="0.25">
      <c r="A85" t="s">
        <v>49</v>
      </c>
      <c r="B85" s="147">
        <v>1.6343449296817172</v>
      </c>
      <c r="C85" s="147">
        <v>2.8186528497409329</v>
      </c>
      <c r="D85" s="147">
        <v>2.9919924634950545</v>
      </c>
      <c r="E85" s="147">
        <v>3.0146019783325482</v>
      </c>
      <c r="F85" s="147">
        <v>2.946773433820066</v>
      </c>
      <c r="G85" s="147">
        <v>2.7734338200659447</v>
      </c>
      <c r="H85" s="147">
        <v>2.1687046632124352</v>
      </c>
      <c r="I85" s="147">
        <v>2.7160128300024673</v>
      </c>
      <c r="J85" s="147">
        <v>2.6302402260951485</v>
      </c>
      <c r="K85" s="147">
        <v>2.6227037211493172</v>
      </c>
      <c r="L85" s="147">
        <v>1.7179044329303399</v>
      </c>
      <c r="M85" s="147">
        <v>1.3031088082901554</v>
      </c>
      <c r="N85" s="147">
        <v>1.6190185918927158</v>
      </c>
      <c r="O85" s="147">
        <v>2.4538860103626949</v>
      </c>
      <c r="P85" s="147">
        <v>2.8269430051813469</v>
      </c>
      <c r="Q85" s="147">
        <v>2.7426597582037995</v>
      </c>
      <c r="R85" s="147">
        <v>2.7249380491101602</v>
      </c>
      <c r="S85" s="147">
        <v>2.594818652849741</v>
      </c>
      <c r="T85" s="147">
        <v>1.7604388905821395</v>
      </c>
      <c r="U85" s="147">
        <v>2.521588946459413</v>
      </c>
      <c r="V85" s="147">
        <v>2.3411398963730572</v>
      </c>
      <c r="W85" s="147">
        <v>3.1153531497136622</v>
      </c>
      <c r="X85" s="147">
        <v>2.546735751295337</v>
      </c>
      <c r="Y85" s="147">
        <v>3.4382328879192801</v>
      </c>
      <c r="Z85" s="147">
        <v>3.9067357512953369</v>
      </c>
      <c r="AA85" s="147">
        <v>3.3621185952792172</v>
      </c>
      <c r="AB85" s="147">
        <v>3.9378238341968914</v>
      </c>
      <c r="AC85" s="147">
        <v>3.7647058823529411</v>
      </c>
      <c r="AD85" s="147">
        <v>4.5358993338267943</v>
      </c>
      <c r="AE85" s="147">
        <v>4.4174685418208739</v>
      </c>
      <c r="AF85" s="147">
        <v>4.6679952172180146</v>
      </c>
      <c r="AG85" s="147">
        <v>4.6552411319250702</v>
      </c>
      <c r="AH85" s="147">
        <v>5.2780656303972373</v>
      </c>
      <c r="AI85" s="147">
        <v>4.8221070811744395</v>
      </c>
      <c r="AJ85" s="147">
        <v>5.0293609671848021</v>
      </c>
      <c r="AK85" s="147">
        <v>4.4529977794226498</v>
      </c>
      <c r="AL85" s="147">
        <v>5.9523316062176175</v>
      </c>
      <c r="AM85" s="147">
        <v>5.8694300518134712</v>
      </c>
      <c r="AN85" s="147">
        <v>2.7870713052060201</v>
      </c>
      <c r="AO85" s="147">
        <v>1.6396085204375361</v>
      </c>
      <c r="AP85" s="147">
        <v>4.1806069578090304</v>
      </c>
      <c r="AQ85" s="147">
        <v>2.7949666913397482</v>
      </c>
      <c r="AR85" s="147">
        <v>6.7426597582037999</v>
      </c>
      <c r="AS85" s="147">
        <v>7.0051813471502609</v>
      </c>
      <c r="AT85" s="147">
        <v>4.2335060449050088</v>
      </c>
      <c r="AU85" s="147">
        <v>3.8652849740932651</v>
      </c>
      <c r="AV85" s="147">
        <v>2.2000797130330816</v>
      </c>
      <c r="AW85" s="147">
        <v>1.6625122531858285</v>
      </c>
      <c r="AX85" s="147">
        <v>1.4645941278065631</v>
      </c>
      <c r="AY85" s="147">
        <v>1.0362694300518132</v>
      </c>
      <c r="AZ85" s="147">
        <v>0.88784890523148929</v>
      </c>
      <c r="BA85" s="147">
        <v>0.99481865284974103</v>
      </c>
      <c r="BB85" s="147">
        <v>1.1922033061929436</v>
      </c>
      <c r="BC85" s="147">
        <v>0.77956549404599595</v>
      </c>
      <c r="BD85" s="147">
        <v>1.0155440414507775</v>
      </c>
      <c r="BE85" s="147">
        <v>0.96969696969696983</v>
      </c>
      <c r="BF85" s="147">
        <v>0.98445595854922285</v>
      </c>
      <c r="BG85" s="147">
        <v>1</v>
      </c>
    </row>
    <row r="86" spans="1:59" x14ac:dyDescent="0.25">
      <c r="A86" t="s">
        <v>4</v>
      </c>
      <c r="B86" s="147">
        <v>40.646472698286168</v>
      </c>
      <c r="C86" s="147">
        <v>50.854112694300518</v>
      </c>
      <c r="D86" s="147">
        <v>49.036102289821166</v>
      </c>
      <c r="E86" s="147">
        <v>54.700222057735004</v>
      </c>
      <c r="F86" s="147">
        <v>51.625692335179558</v>
      </c>
      <c r="G86" s="147">
        <v>48.588886903698416</v>
      </c>
      <c r="H86" s="147">
        <v>46.373632700057577</v>
      </c>
      <c r="I86" s="147">
        <v>41.161917098445599</v>
      </c>
      <c r="J86" s="147">
        <v>39.303718378543131</v>
      </c>
      <c r="K86" s="147">
        <v>39.191100274306613</v>
      </c>
      <c r="L86" s="147">
        <v>40.806365655070323</v>
      </c>
      <c r="M86" s="147">
        <v>83.738905158819549</v>
      </c>
      <c r="N86" s="147">
        <v>41.00752131037941</v>
      </c>
      <c r="O86" s="147">
        <v>47.224525043177898</v>
      </c>
      <c r="P86" s="147">
        <v>25.601849029767347</v>
      </c>
      <c r="Q86" s="147">
        <v>41.084301918498809</v>
      </c>
      <c r="R86" s="147">
        <v>34.461139896373062</v>
      </c>
      <c r="S86" s="147">
        <v>25.499614154999449</v>
      </c>
      <c r="T86" s="147">
        <v>47.664641772378062</v>
      </c>
      <c r="U86" s="147">
        <v>34.939766839378237</v>
      </c>
      <c r="V86" s="147">
        <v>40.958863243837335</v>
      </c>
      <c r="W86" s="147">
        <v>35.050219210840972</v>
      </c>
      <c r="X86" s="147">
        <v>31.96395584591124</v>
      </c>
      <c r="Y86" s="147">
        <v>32.796350529398516</v>
      </c>
      <c r="Z86" s="147">
        <v>28.870777202072539</v>
      </c>
      <c r="AA86" s="147">
        <v>27.951813471502593</v>
      </c>
      <c r="AB86" s="147">
        <v>32.333909038572259</v>
      </c>
      <c r="AC86" s="147">
        <v>32.844444444444441</v>
      </c>
      <c r="AD86" s="147">
        <v>31.202403263146291</v>
      </c>
      <c r="AE86" s="147">
        <v>24.207166066567144</v>
      </c>
      <c r="AF86" s="147">
        <v>25.480357983984923</v>
      </c>
      <c r="AG86" s="147">
        <v>25.410739519547807</v>
      </c>
      <c r="AH86" s="147">
        <v>25.218688583169559</v>
      </c>
      <c r="AI86" s="147">
        <v>19.651859189271565</v>
      </c>
      <c r="AJ86" s="147">
        <v>22.480026742436909</v>
      </c>
      <c r="AK86" s="147">
        <v>23.995164075993095</v>
      </c>
      <c r="AL86" s="147">
        <v>20.214949710454132</v>
      </c>
      <c r="AM86" s="147">
        <v>21.862443590172152</v>
      </c>
      <c r="AN86" s="147">
        <v>16.895531088082905</v>
      </c>
      <c r="AO86" s="147">
        <v>13.768985188674307</v>
      </c>
      <c r="AP86" s="147">
        <v>18.265439014143677</v>
      </c>
      <c r="AQ86" s="147">
        <v>18.568102775214708</v>
      </c>
      <c r="AR86" s="147">
        <v>15.069028915259903</v>
      </c>
      <c r="AS86" s="147">
        <v>17.02904281428961</v>
      </c>
      <c r="AT86" s="147">
        <v>23.277983386791682</v>
      </c>
      <c r="AU86" s="147">
        <v>23.80371329879102</v>
      </c>
      <c r="AV86" s="147">
        <v>16.936030290952573</v>
      </c>
      <c r="AW86" s="147">
        <v>16.712526668698569</v>
      </c>
      <c r="AX86" s="147">
        <v>9.9805487131572246</v>
      </c>
      <c r="AY86" s="147">
        <v>16.751943005181346</v>
      </c>
      <c r="AZ86" s="147">
        <v>14.611875409445538</v>
      </c>
      <c r="BA86" s="147">
        <v>8.0931464908148847</v>
      </c>
      <c r="BB86" s="147">
        <v>5.7818134715025913</v>
      </c>
      <c r="BC86" s="147">
        <v>1.9180862912207646</v>
      </c>
      <c r="BD86" s="147">
        <v>1.1036574215178301</v>
      </c>
      <c r="BE86" s="147">
        <v>0.99327956989247312</v>
      </c>
      <c r="BF86" s="147">
        <v>0.96615266051510706</v>
      </c>
      <c r="BG86" s="147">
        <v>0.99864864864864866</v>
      </c>
    </row>
    <row r="87" spans="1:59" x14ac:dyDescent="0.25">
      <c r="A87" t="s">
        <v>5</v>
      </c>
      <c r="B87" s="147">
        <v>103.79792746113991</v>
      </c>
      <c r="C87" s="147">
        <v>959.00259067357524</v>
      </c>
      <c r="D87" s="147">
        <v>1791.6424870466324</v>
      </c>
      <c r="E87" s="147">
        <v>902.59067357512959</v>
      </c>
      <c r="F87" s="147">
        <v>882.28238341968927</v>
      </c>
      <c r="G87" s="147">
        <v>830.38341968911925</v>
      </c>
      <c r="H87" s="147">
        <v>1475.7357512953372</v>
      </c>
      <c r="I87" s="147">
        <v>1552.4559585492229</v>
      </c>
      <c r="J87" s="147">
        <v>787.51036269430051</v>
      </c>
      <c r="K87" s="147">
        <v>785.25388601036275</v>
      </c>
      <c r="L87" s="147">
        <v>1683.331606217617</v>
      </c>
      <c r="M87" s="147">
        <v>1135.0077720207255</v>
      </c>
      <c r="N87" s="147">
        <v>1498.300518134715</v>
      </c>
      <c r="O87" s="147">
        <v>1669.7927461139898</v>
      </c>
      <c r="P87" s="147">
        <v>1538.9170984455959</v>
      </c>
      <c r="Q87" s="147">
        <v>1791.6424870466324</v>
      </c>
      <c r="R87" s="147">
        <v>1705.8963730569951</v>
      </c>
      <c r="S87" s="147">
        <v>1412.5544041450778</v>
      </c>
      <c r="T87" s="147">
        <v>1629.1761658031089</v>
      </c>
      <c r="U87" s="147">
        <v>1647.2279792746115</v>
      </c>
      <c r="V87" s="147">
        <v>1593.0725388601038</v>
      </c>
      <c r="W87" s="147">
        <v>1611.1243523316064</v>
      </c>
      <c r="X87" s="147">
        <v>866.48704663212447</v>
      </c>
      <c r="Y87" s="147">
        <v>592.70120898100186</v>
      </c>
      <c r="Z87" s="147">
        <v>1701.3834196891196</v>
      </c>
      <c r="AA87" s="147">
        <v>1647.2279792746117</v>
      </c>
      <c r="AB87" s="147">
        <v>1714.9222797927464</v>
      </c>
      <c r="AC87" s="147">
        <v>871.00000000000011</v>
      </c>
      <c r="AD87" s="147">
        <v>576.1537132987911</v>
      </c>
      <c r="AE87" s="147">
        <v>1683.3316062176168</v>
      </c>
      <c r="AF87" s="147">
        <v>1651.7409326424872</v>
      </c>
      <c r="AG87" s="147">
        <v>823.61398963730574</v>
      </c>
      <c r="AH87" s="147">
        <v>861.97409326424884</v>
      </c>
      <c r="AI87" s="147">
        <v>787.51036269430051</v>
      </c>
      <c r="AJ87" s="147">
        <v>547.57167530224535</v>
      </c>
      <c r="AK87" s="147">
        <v>424.21761658031096</v>
      </c>
      <c r="AL87" s="147">
        <v>810.07512953367882</v>
      </c>
      <c r="AM87" s="147">
        <v>798.79274611398966</v>
      </c>
      <c r="AN87" s="147">
        <v>318.61450777202077</v>
      </c>
      <c r="AO87" s="147">
        <v>267.76856649395512</v>
      </c>
      <c r="AP87" s="147">
        <v>199.13406735751298</v>
      </c>
      <c r="AQ87" s="147">
        <v>266.26424870466326</v>
      </c>
      <c r="AR87" s="147">
        <v>127.05699481865285</v>
      </c>
      <c r="AS87" s="147">
        <v>108.95558845299777</v>
      </c>
      <c r="AT87" s="147">
        <v>132.95854922279793</v>
      </c>
      <c r="AU87" s="147">
        <v>187.03684513529075</v>
      </c>
      <c r="AV87" s="147">
        <v>111.21206513693562</v>
      </c>
      <c r="AW87" s="147">
        <v>119.59326424870468</v>
      </c>
      <c r="AX87" s="147">
        <v>84.418774763791546</v>
      </c>
      <c r="AY87" s="147">
        <v>98.720854922279798</v>
      </c>
      <c r="AZ87" s="147">
        <v>74.915025906735764</v>
      </c>
      <c r="BA87" s="147">
        <v>55.960621761658039</v>
      </c>
      <c r="BB87" s="147">
        <v>41.300361124195327</v>
      </c>
      <c r="BC87" s="147">
        <v>2.7868006972135344</v>
      </c>
      <c r="BD87" s="147">
        <v>1.0202293657481281</v>
      </c>
      <c r="BE87" s="147">
        <v>1.0307692307692311</v>
      </c>
      <c r="BF87" s="147">
        <v>1.0135474466860199</v>
      </c>
      <c r="BG87" s="147">
        <v>1.0034562211981568</v>
      </c>
    </row>
    <row r="88" spans="1:59" x14ac:dyDescent="0.25">
      <c r="A88" t="s">
        <v>61</v>
      </c>
      <c r="B88" s="147">
        <v>90.706143597335284</v>
      </c>
      <c r="C88" s="147">
        <v>651.81347150259057</v>
      </c>
      <c r="D88" s="147">
        <v>608.87046632124338</v>
      </c>
      <c r="E88" s="147">
        <v>613.47150259067348</v>
      </c>
      <c r="F88" s="147">
        <v>599.6683937823833</v>
      </c>
      <c r="G88" s="147">
        <v>564.39378238341965</v>
      </c>
      <c r="H88" s="147">
        <v>250.75647668393782</v>
      </c>
      <c r="I88" s="147">
        <v>527.58549222797933</v>
      </c>
      <c r="J88" s="147">
        <v>535.25388601036263</v>
      </c>
      <c r="K88" s="147">
        <v>533.72020725388597</v>
      </c>
      <c r="L88" s="147">
        <v>286.03108808290153</v>
      </c>
      <c r="M88" s="147">
        <v>771.44041450777195</v>
      </c>
      <c r="N88" s="147">
        <v>509.181347150259</v>
      </c>
      <c r="O88" s="147">
        <v>567.46113989637297</v>
      </c>
      <c r="P88" s="147">
        <v>522.98445595854912</v>
      </c>
      <c r="Q88" s="147">
        <v>202.95682210708117</v>
      </c>
      <c r="R88" s="147">
        <v>579.73056994818648</v>
      </c>
      <c r="S88" s="147">
        <v>480.04145077720204</v>
      </c>
      <c r="T88" s="147">
        <v>553.65803108808279</v>
      </c>
      <c r="U88" s="147">
        <v>559.79274611398966</v>
      </c>
      <c r="V88" s="147">
        <v>541.38860103626939</v>
      </c>
      <c r="W88" s="147">
        <v>547.52331606217615</v>
      </c>
      <c r="X88" s="147">
        <v>588.93264248704656</v>
      </c>
      <c r="Y88" s="147">
        <v>604.26943005181352</v>
      </c>
      <c r="Z88" s="147">
        <v>578.19689119170982</v>
      </c>
      <c r="AA88" s="147">
        <v>559.79274611398955</v>
      </c>
      <c r="AB88" s="147">
        <v>291.39896373056996</v>
      </c>
      <c r="AC88" s="147">
        <v>591.99999999999989</v>
      </c>
      <c r="AD88" s="147">
        <v>293.69948186528495</v>
      </c>
      <c r="AE88" s="147">
        <v>286.03108808290153</v>
      </c>
      <c r="AF88" s="147">
        <v>280.66321243523311</v>
      </c>
      <c r="AG88" s="147">
        <v>279.89637305699478</v>
      </c>
      <c r="AH88" s="147">
        <v>117.17305699481865</v>
      </c>
      <c r="AI88" s="147">
        <v>267.62694300518132</v>
      </c>
      <c r="AJ88" s="147">
        <v>186.08635578583764</v>
      </c>
      <c r="AK88" s="147">
        <v>288.33160621761658</v>
      </c>
      <c r="AL88" s="147">
        <v>550.59067357512947</v>
      </c>
      <c r="AM88" s="147">
        <v>542.92227979274605</v>
      </c>
      <c r="AN88" s="147">
        <v>270.6943005181347</v>
      </c>
      <c r="AO88" s="147">
        <v>272.99481865284974</v>
      </c>
      <c r="AP88" s="147">
        <v>270.6943005181347</v>
      </c>
      <c r="AQ88" s="147">
        <v>271.46113989637308</v>
      </c>
      <c r="AR88" s="147">
        <v>187.10880829015545</v>
      </c>
      <c r="AS88" s="147">
        <v>518.38341968911914</v>
      </c>
      <c r="AT88" s="147">
        <v>293.69948186528495</v>
      </c>
      <c r="AU88" s="147">
        <v>572.06217616580318</v>
      </c>
      <c r="AV88" s="147">
        <v>529.11917098445599</v>
      </c>
      <c r="AW88" s="147">
        <v>284.49740932642487</v>
      </c>
      <c r="AX88" s="147">
        <v>121.92746113989635</v>
      </c>
      <c r="AY88" s="147">
        <v>178.9291882556131</v>
      </c>
      <c r="AZ88" s="147">
        <v>127.29533678756476</v>
      </c>
      <c r="BA88" s="147">
        <v>190.17616580310877</v>
      </c>
      <c r="BB88" s="147">
        <v>115.79274611398964</v>
      </c>
      <c r="BC88" s="147">
        <v>4.2815198618307431</v>
      </c>
      <c r="BD88" s="147">
        <v>0.97597739048516241</v>
      </c>
      <c r="BE88" s="147">
        <v>0.92499999999999993</v>
      </c>
      <c r="BF88" s="147">
        <v>1.0260526891921475</v>
      </c>
      <c r="BG88" s="147">
        <v>1.0102389078498291</v>
      </c>
    </row>
    <row r="89" spans="1:59" x14ac:dyDescent="0.25">
      <c r="A89" t="s">
        <v>50</v>
      </c>
      <c r="B89" s="147">
        <v>36.466321243523318</v>
      </c>
      <c r="C89" s="147">
        <v>49.913644214162346</v>
      </c>
      <c r="D89" s="147">
        <v>69.937823834196891</v>
      </c>
      <c r="E89" s="147">
        <v>70.466321243523311</v>
      </c>
      <c r="F89" s="147">
        <v>68.880829015544037</v>
      </c>
      <c r="G89" s="147">
        <v>64.82901554404144</v>
      </c>
      <c r="H89" s="147">
        <v>57.606217616580309</v>
      </c>
      <c r="I89" s="147">
        <v>121.20207253886012</v>
      </c>
      <c r="J89" s="147">
        <v>122.96373056994817</v>
      </c>
      <c r="K89" s="147">
        <v>122.61139896373057</v>
      </c>
      <c r="L89" s="147">
        <v>131.41968911917098</v>
      </c>
      <c r="M89" s="147">
        <v>177.2227979274611</v>
      </c>
      <c r="N89" s="147">
        <v>116.97409326424869</v>
      </c>
      <c r="O89" s="147">
        <v>130.36269430051814</v>
      </c>
      <c r="P89" s="147">
        <v>120.14507772020724</v>
      </c>
      <c r="Q89" s="147">
        <v>139.87564766839378</v>
      </c>
      <c r="R89" s="147">
        <v>133.18134715025906</v>
      </c>
      <c r="S89" s="147">
        <v>110.27979274611398</v>
      </c>
      <c r="T89" s="147">
        <v>127.19170984455957</v>
      </c>
      <c r="U89" s="147">
        <v>128.60103626943004</v>
      </c>
      <c r="V89" s="147">
        <v>124.37305699481864</v>
      </c>
      <c r="W89" s="147">
        <v>125.7823834196891</v>
      </c>
      <c r="X89" s="147">
        <v>135.29533678756479</v>
      </c>
      <c r="Y89" s="147">
        <v>138.81865284974094</v>
      </c>
      <c r="Z89" s="147">
        <v>132.82901554404143</v>
      </c>
      <c r="AA89" s="147">
        <v>128.60103626943007</v>
      </c>
      <c r="AB89" s="147">
        <v>133.88601036269429</v>
      </c>
      <c r="AC89" s="147">
        <v>136</v>
      </c>
      <c r="AD89" s="147">
        <v>134.94300518134713</v>
      </c>
      <c r="AE89" s="147">
        <v>131.41968911917098</v>
      </c>
      <c r="AF89" s="147">
        <v>128.95336787564767</v>
      </c>
      <c r="AG89" s="147">
        <v>128.60103626943004</v>
      </c>
      <c r="AH89" s="147">
        <v>134.59067357512953</v>
      </c>
      <c r="AI89" s="147">
        <v>122.96373056994818</v>
      </c>
      <c r="AJ89" s="147">
        <v>128.24870466321244</v>
      </c>
      <c r="AK89" s="147">
        <v>132.47668393782385</v>
      </c>
      <c r="AL89" s="147">
        <v>126.48704663212433</v>
      </c>
      <c r="AM89" s="147">
        <v>124.72538860103626</v>
      </c>
      <c r="AN89" s="147">
        <v>124.37305699481864</v>
      </c>
      <c r="AO89" s="147">
        <v>125.43005181347149</v>
      </c>
      <c r="AP89" s="147">
        <v>124.37305699481864</v>
      </c>
      <c r="AQ89" s="147">
        <v>124.72538860103627</v>
      </c>
      <c r="AR89" s="147">
        <v>128.95336787564767</v>
      </c>
      <c r="AS89" s="147">
        <v>119.0880829015544</v>
      </c>
      <c r="AT89" s="147">
        <v>134.94300518134716</v>
      </c>
      <c r="AU89" s="147">
        <v>131.41968911917101</v>
      </c>
      <c r="AV89" s="147">
        <v>121.55440414507773</v>
      </c>
      <c r="AW89" s="147">
        <v>130.71502590673575</v>
      </c>
      <c r="AX89" s="147">
        <v>112.04145077720206</v>
      </c>
      <c r="AY89" s="147">
        <v>123.31606217616579</v>
      </c>
      <c r="AZ89" s="147">
        <v>116.97409326424871</v>
      </c>
      <c r="BA89" s="147">
        <v>131.06735751295335</v>
      </c>
      <c r="BB89" s="147">
        <v>106.40414507772022</v>
      </c>
      <c r="BC89" s="147">
        <v>3.9343696027633852</v>
      </c>
      <c r="BD89" s="147">
        <v>0.8853460874186263</v>
      </c>
      <c r="BE89" s="147">
        <v>0.66666666666666674</v>
      </c>
      <c r="BF89" s="147">
        <v>1.0459844559585492</v>
      </c>
      <c r="BG89" s="147">
        <v>0.99999999999999989</v>
      </c>
    </row>
    <row r="90" spans="1:59" x14ac:dyDescent="0.25">
      <c r="A90" t="s">
        <v>62</v>
      </c>
      <c r="B90" s="147">
        <v>8.7187029918101275E-2</v>
      </c>
      <c r="C90" s="147">
        <v>9.1270111808017432E-2</v>
      </c>
      <c r="D90" s="147">
        <v>8.8760735325431189E-2</v>
      </c>
      <c r="E90" s="147">
        <v>9.0673575129533668E-2</v>
      </c>
      <c r="F90" s="147">
        <v>8.9881777712909561E-2</v>
      </c>
      <c r="G90" s="147">
        <v>8.5194576121706542E-2</v>
      </c>
      <c r="H90" s="147">
        <v>7.212225178546422E-2</v>
      </c>
      <c r="I90" s="147">
        <v>8.2566290765010653E-2</v>
      </c>
      <c r="J90" s="147">
        <v>8.5016626711004559E-2</v>
      </c>
      <c r="K90" s="147">
        <v>8.4773026061402815E-2</v>
      </c>
      <c r="L90" s="147">
        <v>8.8873340645210089E-2</v>
      </c>
      <c r="M90" s="147">
        <v>8.5516515544041452E-2</v>
      </c>
      <c r="N90" s="147">
        <v>7.9104421164101213E-2</v>
      </c>
      <c r="O90" s="147">
        <v>9.2905540055799124E-2</v>
      </c>
      <c r="P90" s="147">
        <v>8.5623754483858103E-2</v>
      </c>
      <c r="Q90" s="147">
        <v>0.10450860772187864</v>
      </c>
      <c r="R90" s="147">
        <v>0.10031593580184504</v>
      </c>
      <c r="S90" s="147">
        <v>7.9821081606217606E-2</v>
      </c>
      <c r="T90" s="147">
        <v>9.1348355223520888E-2</v>
      </c>
      <c r="U90" s="147">
        <v>9.6084740096941332E-2</v>
      </c>
      <c r="V90" s="147">
        <v>8.9324014941559213E-2</v>
      </c>
      <c r="W90" s="147">
        <v>9.2487046632124342E-2</v>
      </c>
      <c r="X90" s="147">
        <v>0.10108641149924787</v>
      </c>
      <c r="Y90" s="147">
        <v>0.10717616580310879</v>
      </c>
      <c r="Z90" s="147">
        <v>0.10255181347150258</v>
      </c>
      <c r="AA90" s="147">
        <v>9.8467006380336564E-2</v>
      </c>
      <c r="AB90" s="147">
        <v>0.10511987354000175</v>
      </c>
      <c r="AC90" s="147">
        <v>0.10956521739130433</v>
      </c>
      <c r="AD90" s="147">
        <v>0.1087136742509574</v>
      </c>
      <c r="AE90" s="147">
        <v>0.10318345481689646</v>
      </c>
      <c r="AF90" s="147">
        <v>0.1017644826155652</v>
      </c>
      <c r="AG90" s="147">
        <v>0.10271127389673039</v>
      </c>
      <c r="AH90" s="147">
        <v>0.10657632522917496</v>
      </c>
      <c r="AI90" s="147">
        <v>9.4150644456814966E-2</v>
      </c>
      <c r="AJ90" s="147">
        <v>0.10155440414507771</v>
      </c>
      <c r="AK90" s="147">
        <v>0.1067267402568146</v>
      </c>
      <c r="AL90" s="147">
        <v>9.7655440414507758E-2</v>
      </c>
      <c r="AM90" s="147">
        <v>9.4716724709080088E-2</v>
      </c>
      <c r="AN90" s="147">
        <v>9.3681283963098688E-2</v>
      </c>
      <c r="AO90" s="147">
        <v>9.3715527327427689E-2</v>
      </c>
      <c r="AP90" s="147">
        <v>9.5229734937695348E-2</v>
      </c>
      <c r="AQ90" s="147">
        <v>9.4716724709080088E-2</v>
      </c>
      <c r="AR90" s="147">
        <v>9.9559585492227973E-2</v>
      </c>
      <c r="AS90" s="147">
        <v>9.4300518134715017E-2</v>
      </c>
      <c r="AT90" s="147">
        <v>0.10594976727847545</v>
      </c>
      <c r="AU90" s="147">
        <v>0.10231636696129229</v>
      </c>
      <c r="AV90" s="147">
        <v>8.9378238341968896E-2</v>
      </c>
      <c r="AW90" s="147">
        <v>9.92652679860698E-2</v>
      </c>
      <c r="AX90" s="147">
        <v>8.2383419689119164E-2</v>
      </c>
      <c r="AY90" s="147">
        <v>8.8633595549427791E-2</v>
      </c>
      <c r="AZ90" s="147">
        <v>8.594215463506634E-2</v>
      </c>
      <c r="BA90" s="147">
        <v>9.9207558671136842E-2</v>
      </c>
      <c r="BB90" s="147">
        <v>8.0081487311802618E-2</v>
      </c>
      <c r="BC90" s="147">
        <v>9.4882717228822203E-2</v>
      </c>
      <c r="BD90" s="147">
        <v>0.56122170711753472</v>
      </c>
      <c r="BE90" s="147">
        <v>0.95454545454545459</v>
      </c>
      <c r="BF90" s="147">
        <v>0.36917098445595853</v>
      </c>
      <c r="BG90" s="147">
        <v>1.1052631578947367</v>
      </c>
    </row>
    <row r="91" spans="1:59" x14ac:dyDescent="0.25">
      <c r="A91" t="s">
        <v>7</v>
      </c>
      <c r="B91" s="147">
        <v>3.3501775630203179</v>
      </c>
      <c r="C91" s="147">
        <v>3.3180279989328394</v>
      </c>
      <c r="D91" s="147">
        <v>2.8735907516858905</v>
      </c>
      <c r="E91" s="147">
        <v>2.9099282985293349</v>
      </c>
      <c r="F91" s="147">
        <v>3.0860387536375895</v>
      </c>
      <c r="G91" s="147">
        <v>2.7536235784940444</v>
      </c>
      <c r="H91" s="147">
        <v>2.4660499688034072</v>
      </c>
      <c r="I91" s="147">
        <v>2.1828307959188331</v>
      </c>
      <c r="J91" s="147">
        <v>2.5518003208753055</v>
      </c>
      <c r="K91" s="147">
        <v>2.6662991952375701</v>
      </c>
      <c r="L91" s="147">
        <v>2.3359765712998426</v>
      </c>
      <c r="M91" s="147">
        <v>6.440253310305124</v>
      </c>
      <c r="N91" s="147">
        <v>1.1413308271606466</v>
      </c>
      <c r="O91" s="147">
        <v>2.8808290155440415</v>
      </c>
      <c r="P91" s="147">
        <v>0.73310648828396863</v>
      </c>
      <c r="Q91" s="147">
        <v>1.7224233722454585</v>
      </c>
      <c r="R91" s="147">
        <v>3.4351841257906868</v>
      </c>
      <c r="S91" s="147">
        <v>2.1832917236447575</v>
      </c>
      <c r="T91" s="147">
        <v>1.6377626371833058</v>
      </c>
      <c r="U91" s="147">
        <v>2.8496005167305563</v>
      </c>
      <c r="V91" s="147">
        <v>0.1110188474330837</v>
      </c>
      <c r="W91" s="147">
        <v>0.31451252555022102</v>
      </c>
      <c r="X91" s="147">
        <v>0.45902005890826214</v>
      </c>
      <c r="Y91" s="147">
        <v>0.73228814975764667</v>
      </c>
      <c r="Z91" s="147">
        <v>2.9274192422105219</v>
      </c>
      <c r="AA91" s="147">
        <v>1.1246017012551606</v>
      </c>
      <c r="AB91" s="147">
        <v>2.7096906581849893</v>
      </c>
      <c r="AC91" s="147">
        <v>2.766169154228856</v>
      </c>
      <c r="AD91" s="147">
        <v>2.873326856649395</v>
      </c>
      <c r="AE91" s="147">
        <v>6.9325756309543712E-2</v>
      </c>
      <c r="AF91" s="147">
        <v>3.056183825185852</v>
      </c>
      <c r="AG91" s="147">
        <v>3.3381034624557935</v>
      </c>
      <c r="AH91" s="147">
        <v>2.7860169213615791</v>
      </c>
      <c r="AI91" s="147">
        <v>2.905807301805984</v>
      </c>
      <c r="AJ91" s="147">
        <v>2.7450831457016522</v>
      </c>
      <c r="AK91" s="147">
        <v>3.0860162673634179</v>
      </c>
      <c r="AL91" s="147">
        <v>3.2118559521127668</v>
      </c>
      <c r="AM91" s="147">
        <v>3.3003672216912321</v>
      </c>
      <c r="AN91" s="147">
        <v>3.0447085104402589</v>
      </c>
      <c r="AO91" s="147">
        <v>2.8727594664808924</v>
      </c>
      <c r="AP91" s="147">
        <v>2.6482620898100171</v>
      </c>
      <c r="AQ91" s="147">
        <v>1.621325073930987</v>
      </c>
      <c r="AR91" s="147">
        <v>2.9046375198047358</v>
      </c>
      <c r="AS91" s="147">
        <v>2.1167830592475783</v>
      </c>
      <c r="AT91" s="147">
        <v>1.7403115346267635</v>
      </c>
      <c r="AU91" s="147">
        <v>2.3108585436514573</v>
      </c>
      <c r="AV91" s="147">
        <v>2.2037383821789236</v>
      </c>
      <c r="AW91" s="147">
        <v>1.9222797927461142</v>
      </c>
      <c r="AX91" s="147">
        <v>2.2074786191397711</v>
      </c>
      <c r="AY91" s="147">
        <v>1.5656679432304574</v>
      </c>
      <c r="AZ91" s="147">
        <v>1.9599082646734054</v>
      </c>
      <c r="BA91" s="147">
        <v>2.2141908962445935</v>
      </c>
      <c r="BB91" s="147">
        <v>1.7400207253886009</v>
      </c>
      <c r="BC91" s="147">
        <v>0.18923092553083415</v>
      </c>
      <c r="BD91" s="147">
        <v>1.0534374758332687</v>
      </c>
      <c r="BE91" s="147">
        <v>0.98581560283687952</v>
      </c>
      <c r="BF91" s="147">
        <v>1.0465726825112196</v>
      </c>
      <c r="BG91" s="147">
        <v>0.96360485268630858</v>
      </c>
    </row>
    <row r="92" spans="1:59" x14ac:dyDescent="0.25">
      <c r="A92" t="s">
        <v>181</v>
      </c>
      <c r="B92" s="147">
        <v>1.457704749091117</v>
      </c>
      <c r="C92" s="147">
        <v>1.5131559903899032</v>
      </c>
      <c r="D92" s="147">
        <v>1.5522108140754636</v>
      </c>
      <c r="E92" s="147">
        <v>1.2435233160621759</v>
      </c>
      <c r="F92" s="147">
        <v>1.58717534074783</v>
      </c>
      <c r="G92" s="147">
        <v>1.2541630877504086</v>
      </c>
      <c r="H92" s="147">
        <v>1.1513754902241431</v>
      </c>
      <c r="I92" s="147">
        <v>1.0694300518134714</v>
      </c>
      <c r="J92" s="147">
        <v>1.1464932428823247</v>
      </c>
      <c r="K92" s="147">
        <v>1.2601271785209607</v>
      </c>
      <c r="L92" s="147">
        <v>0.96632124352331594</v>
      </c>
      <c r="M92" s="147">
        <v>1.2822590673575129</v>
      </c>
      <c r="N92" s="147">
        <v>1.259437453737972</v>
      </c>
      <c r="O92" s="147">
        <v>0.97843613613398406</v>
      </c>
      <c r="P92" s="147">
        <v>1.2634956018797445</v>
      </c>
      <c r="Q92" s="147">
        <v>1.3109345217321269</v>
      </c>
      <c r="R92" s="147">
        <v>1.4005904325822385</v>
      </c>
      <c r="S92" s="147">
        <v>1.0335579478643722</v>
      </c>
      <c r="T92" s="147">
        <v>0.75680051813471483</v>
      </c>
      <c r="U92" s="147">
        <v>1.0573480923221854</v>
      </c>
      <c r="V92" s="147">
        <v>0.79214405604612148</v>
      </c>
      <c r="W92" s="147">
        <v>0.93628862022644399</v>
      </c>
      <c r="X92" s="147">
        <v>1.1489454863898416</v>
      </c>
      <c r="Y92" s="147">
        <v>1.1900400265206397</v>
      </c>
      <c r="Z92" s="147">
        <v>1.530345533150721</v>
      </c>
      <c r="AA92" s="147">
        <v>1.4911319250697488</v>
      </c>
      <c r="AB92" s="147">
        <v>1.2108808290155439</v>
      </c>
      <c r="AC92" s="147">
        <v>1.2361809045226126</v>
      </c>
      <c r="AD92" s="147">
        <v>1.2779480780186092</v>
      </c>
      <c r="AE92" s="147">
        <v>0.70538583355114459</v>
      </c>
      <c r="AF92" s="147">
        <v>1.7407006418683781</v>
      </c>
      <c r="AG92" s="147">
        <v>1.2642205451678306</v>
      </c>
      <c r="AH92" s="147">
        <v>1.3088751462477017</v>
      </c>
      <c r="AI92" s="147">
        <v>1.3645379700562641</v>
      </c>
      <c r="AJ92" s="147">
        <v>1.4498704663212436</v>
      </c>
      <c r="AK92" s="147">
        <v>1.5560191104232555</v>
      </c>
      <c r="AL92" s="147">
        <v>1.2234906209304257</v>
      </c>
      <c r="AM92" s="147">
        <v>1.0591841202656351</v>
      </c>
      <c r="AN92" s="147">
        <v>1.061174112816502</v>
      </c>
      <c r="AO92" s="147">
        <v>0.66926498234673748</v>
      </c>
      <c r="AP92" s="147">
        <v>1.0662033740146846</v>
      </c>
      <c r="AQ92" s="147">
        <v>0.99825760007336428</v>
      </c>
      <c r="AR92" s="147">
        <v>1.2212245340856687</v>
      </c>
      <c r="AS92" s="147">
        <v>1.2746113989637307</v>
      </c>
      <c r="AT92" s="147">
        <v>0.96477503123144048</v>
      </c>
      <c r="AU92" s="147">
        <v>1.0030169869482521</v>
      </c>
      <c r="AV92" s="147">
        <v>0.6849547237421918</v>
      </c>
      <c r="AW92" s="147">
        <v>0.53372554064959821</v>
      </c>
      <c r="AX92" s="147">
        <v>0.45036269430051817</v>
      </c>
      <c r="AY92" s="147">
        <v>0.35518629748193131</v>
      </c>
      <c r="AZ92" s="147">
        <v>0.32451762611653268</v>
      </c>
      <c r="BA92" s="147">
        <v>0.38362090648422964</v>
      </c>
      <c r="BB92" s="147">
        <v>0.35774409153071252</v>
      </c>
      <c r="BC92" s="147">
        <v>0.62793355684242624</v>
      </c>
      <c r="BD92" s="147">
        <v>0.81641775881336975</v>
      </c>
      <c r="BE92" s="147">
        <v>0.97619047619047616</v>
      </c>
      <c r="BF92" s="147">
        <v>1.0261701940809695</v>
      </c>
      <c r="BG92" s="147">
        <v>0.99999999999999989</v>
      </c>
    </row>
    <row r="93" spans="1:59" x14ac:dyDescent="0.25">
      <c r="A93" t="s">
        <v>6</v>
      </c>
      <c r="B93" s="147">
        <v>1.1154404145077716</v>
      </c>
      <c r="C93" s="147">
        <v>1.1240946206223039</v>
      </c>
      <c r="D93" s="147">
        <v>1.0899836674926784</v>
      </c>
      <c r="E93" s="147">
        <v>1.0864114992478688</v>
      </c>
      <c r="F93" s="147">
        <v>1.0396100354513222</v>
      </c>
      <c r="G93" s="147">
        <v>0.98363352249362612</v>
      </c>
      <c r="H93" s="147">
        <v>0.81982283135550726</v>
      </c>
      <c r="I93" s="147">
        <v>0.95223223791610456</v>
      </c>
      <c r="J93" s="147">
        <v>0.94535276222756226</v>
      </c>
      <c r="K93" s="147">
        <v>0.92527952004363212</v>
      </c>
      <c r="L93" s="147">
        <v>0.84121715396002961</v>
      </c>
      <c r="M93" s="147">
        <v>0.87022677265952164</v>
      </c>
      <c r="N93" s="147">
        <v>0.96948096678546825</v>
      </c>
      <c r="O93" s="147">
        <v>1.1538092496641719</v>
      </c>
      <c r="P93" s="147">
        <v>1.1679107754456837</v>
      </c>
      <c r="Q93" s="147">
        <v>1.1330903662070781</v>
      </c>
      <c r="R93" s="147">
        <v>1.0434893400152889</v>
      </c>
      <c r="S93" s="147">
        <v>1.0368640108723348</v>
      </c>
      <c r="T93" s="147">
        <v>0.87258596325953819</v>
      </c>
      <c r="U93" s="147">
        <v>1.0243955094991364</v>
      </c>
      <c r="V93" s="147">
        <v>0.84918578830495917</v>
      </c>
      <c r="W93" s="147">
        <v>1.0897265313150599</v>
      </c>
      <c r="X93" s="147">
        <v>1.2086581763594981</v>
      </c>
      <c r="Y93" s="147">
        <v>1.1883071688191165</v>
      </c>
      <c r="Z93" s="147">
        <v>1.1903335492227975</v>
      </c>
      <c r="AA93" s="147">
        <v>1.1074546048639311</v>
      </c>
      <c r="AB93" s="147">
        <v>1.2465513760850544</v>
      </c>
      <c r="AC93" s="147">
        <v>1.1926605504587153</v>
      </c>
      <c r="AD93" s="147">
        <v>1.3207130099559672</v>
      </c>
      <c r="AE93" s="147">
        <v>1.5014553186218853</v>
      </c>
      <c r="AF93" s="147">
        <v>1.2840025906735748</v>
      </c>
      <c r="AG93" s="147">
        <v>1.2458864304719226</v>
      </c>
      <c r="AH93" s="147">
        <v>1.3039140176445874</v>
      </c>
      <c r="AI93" s="147">
        <v>1.1676045705658304</v>
      </c>
      <c r="AJ93" s="147">
        <v>1.2300067582788914</v>
      </c>
      <c r="AK93" s="147">
        <v>1.2579350101224993</v>
      </c>
      <c r="AL93" s="147">
        <v>1.057493315608997</v>
      </c>
      <c r="AM93" s="147">
        <v>1.0805691655056897</v>
      </c>
      <c r="AN93" s="147">
        <v>0.99347640971610818</v>
      </c>
      <c r="AO93" s="147">
        <v>0.91291654611924966</v>
      </c>
      <c r="AP93" s="147">
        <v>0.96917943230457282</v>
      </c>
      <c r="AQ93" s="147">
        <v>0.97723604858574709</v>
      </c>
      <c r="AR93" s="147">
        <v>1.0565507031828272</v>
      </c>
      <c r="AS93" s="147">
        <v>1.101621260237339</v>
      </c>
      <c r="AT93" s="147">
        <v>1.1216490200495608</v>
      </c>
      <c r="AU93" s="147">
        <v>1.064591200491789</v>
      </c>
      <c r="AV93" s="147">
        <v>0.95762398223538114</v>
      </c>
      <c r="AW93" s="147">
        <v>1.018599346699707</v>
      </c>
      <c r="AX93" s="147">
        <v>0.85450887443501256</v>
      </c>
      <c r="AY93" s="147">
        <v>0.83206339530630868</v>
      </c>
      <c r="AZ93" s="147">
        <v>0.86231469025134211</v>
      </c>
      <c r="BA93" s="147">
        <v>1.0708117443868737</v>
      </c>
      <c r="BB93" s="147">
        <v>1.1015506631002039</v>
      </c>
      <c r="BC93" s="147">
        <v>0.9991778674263424</v>
      </c>
      <c r="BD93" s="147">
        <v>0.97552260139360347</v>
      </c>
      <c r="BE93" s="147">
        <v>1.0372340425531912</v>
      </c>
      <c r="BF93" s="147">
        <v>1.0490104476344175</v>
      </c>
      <c r="BG93" s="147">
        <v>1.0263157894736841</v>
      </c>
    </row>
    <row r="94" spans="1:59" x14ac:dyDescent="0.25">
      <c r="A94" t="s">
        <v>64</v>
      </c>
      <c r="B94" s="147">
        <v>1.3847970092477206</v>
      </c>
      <c r="C94" s="147">
        <v>1.4096949725757144</v>
      </c>
      <c r="D94" s="147">
        <v>1.4050009252405629</v>
      </c>
      <c r="E94" s="147">
        <v>1.4093264248704664</v>
      </c>
      <c r="F94" s="147">
        <v>1.3654789892949257</v>
      </c>
      <c r="G94" s="147">
        <v>1.3321030591241396</v>
      </c>
      <c r="H94" s="147">
        <v>1.0891931902294596</v>
      </c>
      <c r="I94" s="147">
        <v>1.3433727251844101</v>
      </c>
      <c r="J94" s="147">
        <v>1.3696455137741752</v>
      </c>
      <c r="K94" s="147">
        <v>1.4294075008725065</v>
      </c>
      <c r="L94" s="147">
        <v>1.3689550949913645</v>
      </c>
      <c r="M94" s="147">
        <v>1.465997409326425</v>
      </c>
      <c r="N94" s="147">
        <v>1.3497010761259467</v>
      </c>
      <c r="O94" s="147">
        <v>1.5685350918511543</v>
      </c>
      <c r="P94" s="147">
        <v>1.4379065152684378</v>
      </c>
      <c r="Q94" s="147">
        <v>1.4113013778201169</v>
      </c>
      <c r="R94" s="147">
        <v>1.454650636349917</v>
      </c>
      <c r="S94" s="147">
        <v>1.2595407800952105</v>
      </c>
      <c r="T94" s="147">
        <v>1.3758718612993224</v>
      </c>
      <c r="U94" s="147">
        <v>1.371338064484444</v>
      </c>
      <c r="V94" s="147">
        <v>1.5546632124352333</v>
      </c>
      <c r="W94" s="147">
        <v>1.5899458578331491</v>
      </c>
      <c r="X94" s="147">
        <v>1.4359174894906637</v>
      </c>
      <c r="Y94" s="147">
        <v>1.5462473708510749</v>
      </c>
      <c r="Z94" s="147">
        <v>1.8113047574187469</v>
      </c>
      <c r="AA94" s="147">
        <v>1.8198259849447647</v>
      </c>
      <c r="AB94" s="147">
        <v>2.1364788887663986</v>
      </c>
      <c r="AC94" s="147">
        <v>1.8433734939759034</v>
      </c>
      <c r="AD94" s="147">
        <v>1.874208405296488</v>
      </c>
      <c r="AE94" s="147">
        <v>1.1971429170774688</v>
      </c>
      <c r="AF94" s="147">
        <v>2.11784728262925</v>
      </c>
      <c r="AG94" s="147">
        <v>2.1593457582553555</v>
      </c>
      <c r="AH94" s="147">
        <v>2.210430770394463</v>
      </c>
      <c r="AI94" s="147">
        <v>2.2133471502590676</v>
      </c>
      <c r="AJ94" s="147">
        <v>2.1217616580310881</v>
      </c>
      <c r="AK94" s="147">
        <v>1.6468096069618987</v>
      </c>
      <c r="AL94" s="147">
        <v>2.1238496635991027</v>
      </c>
      <c r="AM94" s="147">
        <v>2.2631622931639641</v>
      </c>
      <c r="AN94" s="147">
        <v>1.8290155440414508</v>
      </c>
      <c r="AO94" s="147">
        <v>1.5172990138726392</v>
      </c>
      <c r="AP94" s="147">
        <v>1.8655958549222795</v>
      </c>
      <c r="AQ94" s="147">
        <v>1.7539507772020724</v>
      </c>
      <c r="AR94" s="147">
        <v>2.0724648408586233</v>
      </c>
      <c r="AS94" s="147">
        <v>1.9276847951690466</v>
      </c>
      <c r="AT94" s="147">
        <v>1.8742084052964882</v>
      </c>
      <c r="AU94" s="147">
        <v>1.8834031880135975</v>
      </c>
      <c r="AV94" s="147">
        <v>1.7201094926190246</v>
      </c>
      <c r="AW94" s="147">
        <v>1.5398366926186151</v>
      </c>
      <c r="AX94" s="147">
        <v>1.3626662932362417</v>
      </c>
      <c r="AY94" s="147">
        <v>1.1560880829015545</v>
      </c>
      <c r="AZ94" s="147">
        <v>1.1247508967716222</v>
      </c>
      <c r="BA94" s="147">
        <v>1.2711273896730391</v>
      </c>
      <c r="BB94" s="147">
        <v>1.1910911762431369</v>
      </c>
      <c r="BC94" s="147">
        <v>1.1361281205840792</v>
      </c>
      <c r="BD94" s="147">
        <v>0.97111398963730566</v>
      </c>
      <c r="BE94" s="147">
        <v>1.02</v>
      </c>
      <c r="BF94" s="147">
        <v>1.0177146057975073</v>
      </c>
      <c r="BG94" s="147">
        <v>1.0337837837837838</v>
      </c>
    </row>
    <row r="95" spans="1:59" x14ac:dyDescent="0.25">
      <c r="A95" t="s">
        <v>65</v>
      </c>
      <c r="B95" s="147">
        <v>1.2087342709104365</v>
      </c>
      <c r="C95" s="147">
        <v>1.3478202608540293</v>
      </c>
      <c r="D95" s="147">
        <v>1.3357923669910274</v>
      </c>
      <c r="E95" s="147">
        <v>1.3541434883499155</v>
      </c>
      <c r="F95" s="147">
        <v>1.2691709844559582</v>
      </c>
      <c r="G95" s="147">
        <v>1.2159722006763676</v>
      </c>
      <c r="H95" s="147">
        <v>0.76136289106053645</v>
      </c>
      <c r="I95" s="147">
        <v>1.2014166721322228</v>
      </c>
      <c r="J95" s="147">
        <v>1.3235938251161794</v>
      </c>
      <c r="K95" s="147">
        <v>1.2887992488785336</v>
      </c>
      <c r="L95" s="147">
        <v>0.61995911105562151</v>
      </c>
      <c r="M95" s="147">
        <v>0.31362957758847809</v>
      </c>
      <c r="N95" s="147">
        <v>0.86825626795668298</v>
      </c>
      <c r="O95" s="147">
        <v>1.1502590673575133</v>
      </c>
      <c r="P95" s="147">
        <v>1.3251295336787563</v>
      </c>
      <c r="Q95" s="147">
        <v>1.2376833230877315</v>
      </c>
      <c r="R95" s="147">
        <v>1.2056964868669322</v>
      </c>
      <c r="S95" s="147">
        <v>1.7016513948799104</v>
      </c>
      <c r="T95" s="147">
        <v>1.4127990298754269</v>
      </c>
      <c r="U95" s="147">
        <v>1.5674079151630007</v>
      </c>
      <c r="V95" s="147">
        <v>1.6032111558881856</v>
      </c>
      <c r="W95" s="147">
        <v>1.3922078397627198</v>
      </c>
      <c r="X95" s="147">
        <v>1.9004159018564555</v>
      </c>
      <c r="Y95" s="147">
        <v>1.9586892592073939</v>
      </c>
      <c r="Z95" s="147">
        <v>1.9533678756476682</v>
      </c>
      <c r="AA95" s="147">
        <v>2.1426799691323999</v>
      </c>
      <c r="AB95" s="147">
        <v>2.207253886010363</v>
      </c>
      <c r="AC95" s="147">
        <v>1.6511627906976742</v>
      </c>
      <c r="AD95" s="147">
        <v>1.7834983931265163</v>
      </c>
      <c r="AE95" s="147">
        <v>2.7082424325061361</v>
      </c>
      <c r="AF95" s="147">
        <v>1.9608129181548364</v>
      </c>
      <c r="AG95" s="147">
        <v>1.8227322814338967</v>
      </c>
      <c r="AH95" s="147">
        <v>2.1079274611398962</v>
      </c>
      <c r="AI95" s="147">
        <v>2.585005389992002</v>
      </c>
      <c r="AJ95" s="147">
        <v>2.4797543657647285</v>
      </c>
      <c r="AK95" s="147">
        <v>1.836122701636939</v>
      </c>
      <c r="AL95" s="147">
        <v>2.6238547850255634</v>
      </c>
      <c r="AM95" s="147">
        <v>2.7320555092575818</v>
      </c>
      <c r="AN95" s="147">
        <v>2.0945178004345646</v>
      </c>
      <c r="AO95" s="147">
        <v>1.4339094587950529</v>
      </c>
      <c r="AP95" s="147">
        <v>1.803612550374208</v>
      </c>
      <c r="AQ95" s="147">
        <v>1.8087219343696026</v>
      </c>
      <c r="AR95" s="147">
        <v>2.4933793897524468</v>
      </c>
      <c r="AS95" s="147">
        <v>1.4686059320305169</v>
      </c>
      <c r="AT95" s="147">
        <v>1.7760047023990941</v>
      </c>
      <c r="AU95" s="147">
        <v>1.7667504280726722</v>
      </c>
      <c r="AV95" s="147">
        <v>1.7627374784110537</v>
      </c>
      <c r="AW95" s="147">
        <v>1.4417098445595853</v>
      </c>
      <c r="AX95" s="147">
        <v>1.2578973758983787</v>
      </c>
      <c r="AY95" s="147">
        <v>0.92630558765422888</v>
      </c>
      <c r="AZ95" s="147">
        <v>1.1069611633767982</v>
      </c>
      <c r="BA95" s="147">
        <v>1.0918862308455515</v>
      </c>
      <c r="BB95" s="147">
        <v>1.2918423906494758</v>
      </c>
      <c r="BC95" s="147">
        <v>0.84748430007274667</v>
      </c>
      <c r="BD95" s="147">
        <v>1.0300518134715024</v>
      </c>
      <c r="BE95" s="147">
        <v>0.99069767441860457</v>
      </c>
      <c r="BF95" s="147">
        <v>1.0484455958549221</v>
      </c>
      <c r="BG95" s="147">
        <v>1.0339805825242718</v>
      </c>
    </row>
    <row r="96" spans="1:59" x14ac:dyDescent="0.25">
      <c r="A96" t="s">
        <v>117</v>
      </c>
      <c r="B96" s="147">
        <v>3.1293527838434989</v>
      </c>
      <c r="C96" s="147">
        <v>2.850027511577788</v>
      </c>
      <c r="D96" s="147">
        <v>2.9566141742307539</v>
      </c>
      <c r="E96" s="147">
        <v>3.1573834196891188</v>
      </c>
      <c r="F96" s="147">
        <v>3.152009150038583</v>
      </c>
      <c r="G96" s="147">
        <v>2.8026141068034467</v>
      </c>
      <c r="H96" s="147">
        <v>2.4233882716596784</v>
      </c>
      <c r="I96" s="147">
        <v>2.3805805947902621</v>
      </c>
      <c r="J96" s="147">
        <v>1.6844741097653539</v>
      </c>
      <c r="K96" s="147">
        <v>1.8937498255830172</v>
      </c>
      <c r="L96" s="147">
        <v>1.0005273052409556</v>
      </c>
      <c r="M96" s="147">
        <v>3.4888725530880582</v>
      </c>
      <c r="N96" s="147">
        <v>0.51606217616580308</v>
      </c>
      <c r="O96" s="147">
        <v>1.7468887705195872</v>
      </c>
      <c r="P96" s="147">
        <v>0.51422937127832336</v>
      </c>
      <c r="Q96" s="147">
        <v>1.1460399703923019</v>
      </c>
      <c r="R96" s="147">
        <v>2.1658814656650049</v>
      </c>
      <c r="S96" s="147">
        <v>1.9889529768305796</v>
      </c>
      <c r="T96" s="147">
        <v>0.71988341968911906</v>
      </c>
      <c r="U96" s="147">
        <v>3.090355168321417</v>
      </c>
      <c r="V96" s="147">
        <v>5.8468529686570965E-2</v>
      </c>
      <c r="W96" s="147">
        <v>0.17945247853994276</v>
      </c>
      <c r="X96" s="147">
        <v>0.28597980929587147</v>
      </c>
      <c r="Y96" s="147">
        <v>0.35755949241413543</v>
      </c>
      <c r="Z96" s="147">
        <v>2.4627590673575126</v>
      </c>
      <c r="AA96" s="147">
        <v>1.2529412800215938</v>
      </c>
      <c r="AB96" s="147">
        <v>1.6644703345413161</v>
      </c>
      <c r="AC96" s="147">
        <v>1.4961636828644498</v>
      </c>
      <c r="AD96" s="147">
        <v>1.8139167746113987</v>
      </c>
      <c r="AE96" s="147">
        <v>2.4902992399169164</v>
      </c>
      <c r="AF96" s="147">
        <v>2.0697355192947176</v>
      </c>
      <c r="AG96" s="147">
        <v>1.6661854672576311</v>
      </c>
      <c r="AH96" s="147">
        <v>1.3308915490441309</v>
      </c>
      <c r="AI96" s="147">
        <v>1.3190146395668856</v>
      </c>
      <c r="AJ96" s="147">
        <v>1.1445187366972673</v>
      </c>
      <c r="AK96" s="147">
        <v>1.1173422736970435</v>
      </c>
      <c r="AL96" s="147">
        <v>0.90680051813471496</v>
      </c>
      <c r="AM96" s="147">
        <v>1.1612610187739716</v>
      </c>
      <c r="AN96" s="147">
        <v>1.1901825286587857</v>
      </c>
      <c r="AO96" s="147">
        <v>1.0179880731254274</v>
      </c>
      <c r="AP96" s="147">
        <v>0.96394062456238594</v>
      </c>
      <c r="AQ96" s="147">
        <v>0.69675661126438326</v>
      </c>
      <c r="AR96" s="147">
        <v>1.4025009334285321</v>
      </c>
      <c r="AS96" s="147">
        <v>1.3826015816743935</v>
      </c>
      <c r="AT96" s="147">
        <v>0.67889282792473415</v>
      </c>
      <c r="AU96" s="147">
        <v>1.3146463429328834</v>
      </c>
      <c r="AV96" s="147">
        <v>1.3321342529949509</v>
      </c>
      <c r="AW96" s="147">
        <v>1.0316822740885105</v>
      </c>
      <c r="AX96" s="147">
        <v>0.92681347150259052</v>
      </c>
      <c r="AY96" s="147">
        <v>0.66305051813471483</v>
      </c>
      <c r="AZ96" s="147">
        <v>0.74542314335060444</v>
      </c>
      <c r="BA96" s="147">
        <v>1.8855598107681908</v>
      </c>
      <c r="BB96" s="147">
        <v>1.3021174979178798</v>
      </c>
      <c r="BC96" s="147">
        <v>1.6311879642924028</v>
      </c>
      <c r="BD96" s="147">
        <v>0.972329401389042</v>
      </c>
      <c r="BE96" s="147">
        <v>0.93900481540930969</v>
      </c>
      <c r="BF96" s="147">
        <v>1.2175618091993556</v>
      </c>
      <c r="BG96" s="147">
        <v>0.82978723404255306</v>
      </c>
    </row>
    <row r="97" spans="1:59" x14ac:dyDescent="0.25">
      <c r="A97" t="s">
        <v>66</v>
      </c>
      <c r="B97" s="147">
        <v>1.4201208981001725</v>
      </c>
      <c r="C97" s="147">
        <v>1.4511353597096535</v>
      </c>
      <c r="D97" s="147">
        <v>1.394077057191268</v>
      </c>
      <c r="E97" s="147">
        <v>1.4528091029157775</v>
      </c>
      <c r="F97" s="147">
        <v>1.3795460152973102</v>
      </c>
      <c r="G97" s="147">
        <v>1.3300644509035764</v>
      </c>
      <c r="H97" s="147">
        <v>1.2053978810610162</v>
      </c>
      <c r="I97" s="147">
        <v>1.1638394018974616</v>
      </c>
      <c r="J97" s="147">
        <v>1.1647995145404471</v>
      </c>
      <c r="K97" s="147">
        <v>1.1259587754824987</v>
      </c>
      <c r="L97" s="147">
        <v>0.78737286509307236</v>
      </c>
      <c r="M97" s="147">
        <v>1.4334196891191708</v>
      </c>
      <c r="N97" s="147">
        <v>0.67394421179643693</v>
      </c>
      <c r="O97" s="147">
        <v>1.0116054528420932</v>
      </c>
      <c r="P97" s="147">
        <v>1.022907008453777</v>
      </c>
      <c r="Q97" s="147">
        <v>1.4210157442867513</v>
      </c>
      <c r="R97" s="147">
        <v>1.428941524796447</v>
      </c>
      <c r="S97" s="147">
        <v>1.380428077966938</v>
      </c>
      <c r="T97" s="147">
        <v>0.7686111607408731</v>
      </c>
      <c r="U97" s="147">
        <v>1.4233706026724844</v>
      </c>
      <c r="V97" s="147">
        <v>0.41449956069402127</v>
      </c>
      <c r="W97" s="147">
        <v>0.92487046632124348</v>
      </c>
      <c r="X97" s="147">
        <v>1.1027834678876973</v>
      </c>
      <c r="Y97" s="147">
        <v>1.3032475943745374</v>
      </c>
      <c r="Z97" s="147">
        <v>1.5347890451517394</v>
      </c>
      <c r="AA97" s="147">
        <v>1.17073772514187</v>
      </c>
      <c r="AB97" s="147">
        <v>1.6465169833045481</v>
      </c>
      <c r="AC97" s="147">
        <v>1.7023809523809523</v>
      </c>
      <c r="AD97" s="147">
        <v>1.9984310005108366</v>
      </c>
      <c r="AE97" s="147">
        <v>2.736315600471964</v>
      </c>
      <c r="AF97" s="147">
        <v>2.2788348500021764</v>
      </c>
      <c r="AG97" s="147">
        <v>2.4811047202547885</v>
      </c>
      <c r="AH97" s="147">
        <v>2.3784560456306871</v>
      </c>
      <c r="AI97" s="147">
        <v>2.439485775735653</v>
      </c>
      <c r="AJ97" s="147">
        <v>2.2106514906990573</v>
      </c>
      <c r="AK97" s="147">
        <v>2.1430051813471502</v>
      </c>
      <c r="AL97" s="147">
        <v>2.198304286387188</v>
      </c>
      <c r="AM97" s="147">
        <v>2.261122029658746</v>
      </c>
      <c r="AN97" s="147">
        <v>1.5118452184851296</v>
      </c>
      <c r="AO97" s="147">
        <v>1.2155392660156155</v>
      </c>
      <c r="AP97" s="147">
        <v>1.6765975820379968</v>
      </c>
      <c r="AQ97" s="147">
        <v>1.4177846240022407</v>
      </c>
      <c r="AR97" s="147">
        <v>2.1869463479859603</v>
      </c>
      <c r="AS97" s="147">
        <v>1.7888230940044412</v>
      </c>
      <c r="AT97" s="147">
        <v>1.4048376340224693</v>
      </c>
      <c r="AU97" s="147">
        <v>1.579245003700962</v>
      </c>
      <c r="AV97" s="147">
        <v>1.051941406000128</v>
      </c>
      <c r="AW97" s="147">
        <v>0.9413904464475833</v>
      </c>
      <c r="AX97" s="147">
        <v>1.0288933638029729</v>
      </c>
      <c r="AY97" s="147">
        <v>0.52178355104721585</v>
      </c>
      <c r="AZ97" s="147">
        <v>0.48614552827213342</v>
      </c>
      <c r="BA97" s="147">
        <v>0.49842123509074376</v>
      </c>
      <c r="BB97" s="147">
        <v>0.54443225798318273</v>
      </c>
      <c r="BC97" s="147">
        <v>0.33713064208239135</v>
      </c>
      <c r="BD97" s="147">
        <v>0.96815198618307419</v>
      </c>
      <c r="BE97" s="147">
        <v>0.95973154362416091</v>
      </c>
      <c r="BF97" s="147">
        <v>0.99138874698971002</v>
      </c>
      <c r="BG97" s="147">
        <v>1.0141843971631206</v>
      </c>
    </row>
    <row r="98" spans="1:59" x14ac:dyDescent="0.25">
      <c r="A98" t="s">
        <v>67</v>
      </c>
      <c r="B98" s="147">
        <v>1.2569402781565311</v>
      </c>
      <c r="C98" s="147">
        <v>1.0432513872046447</v>
      </c>
      <c r="D98" s="147">
        <v>1.2268504811250927</v>
      </c>
      <c r="E98" s="147">
        <v>1.2361213915618059</v>
      </c>
      <c r="F98" s="147">
        <v>1.2083086602516653</v>
      </c>
      <c r="G98" s="147">
        <v>1.1172802472502499</v>
      </c>
      <c r="H98" s="147">
        <v>0.93536590587933033</v>
      </c>
      <c r="I98" s="147">
        <v>1.0630643967431532</v>
      </c>
      <c r="J98" s="147">
        <v>1.0785159141376759</v>
      </c>
      <c r="K98" s="147">
        <v>1.0754256106587712</v>
      </c>
      <c r="L98" s="147">
        <v>0.9423395484285767</v>
      </c>
      <c r="M98" s="147">
        <v>1.1304891999192517</v>
      </c>
      <c r="N98" s="147">
        <v>0.91198289333004356</v>
      </c>
      <c r="O98" s="147">
        <v>1.1748823501449825</v>
      </c>
      <c r="P98" s="147">
        <v>1.0087595766352244</v>
      </c>
      <c r="Q98" s="147">
        <v>1.0992580310880826</v>
      </c>
      <c r="R98" s="147">
        <v>1.0723859678926357</v>
      </c>
      <c r="S98" s="147">
        <v>1.0976056611598448</v>
      </c>
      <c r="T98" s="147">
        <v>0.99957720207253864</v>
      </c>
      <c r="U98" s="147">
        <v>1.1381225785370863</v>
      </c>
      <c r="V98" s="147">
        <v>0.32932139714816411</v>
      </c>
      <c r="W98" s="147">
        <v>0.56164861045690062</v>
      </c>
      <c r="X98" s="147">
        <v>0.81538510442162826</v>
      </c>
      <c r="Y98" s="147">
        <v>0.85766611268615356</v>
      </c>
      <c r="Z98" s="147">
        <v>1.4611979181776509</v>
      </c>
      <c r="AA98" s="147">
        <v>1.3496966476241083</v>
      </c>
      <c r="AB98" s="147">
        <v>1.6460990746204776</v>
      </c>
      <c r="AC98" s="147">
        <v>1.4273504273504272</v>
      </c>
      <c r="AD98" s="147">
        <v>1.7171199226824878</v>
      </c>
      <c r="AE98" s="147">
        <v>2.0235190930206119</v>
      </c>
      <c r="AF98" s="147">
        <v>1.7496922680559923</v>
      </c>
      <c r="AG98" s="147">
        <v>1.8177209527714615</v>
      </c>
      <c r="AH98" s="147">
        <v>1.6757356659245974</v>
      </c>
      <c r="AI98" s="147">
        <v>1.3144045961199096</v>
      </c>
      <c r="AJ98" s="147">
        <v>1.2868793894584196</v>
      </c>
      <c r="AK98" s="147">
        <v>1.3185294843325932</v>
      </c>
      <c r="AL98" s="147">
        <v>1.1722162479225731</v>
      </c>
      <c r="AM98" s="147">
        <v>1.2252435233160621</v>
      </c>
      <c r="AN98" s="147">
        <v>1.0354087995082111</v>
      </c>
      <c r="AO98" s="147">
        <v>0.89939109715971388</v>
      </c>
      <c r="AP98" s="147">
        <v>1.0812233481590168</v>
      </c>
      <c r="AQ98" s="147">
        <v>0.96475867977642682</v>
      </c>
      <c r="AR98" s="147">
        <v>1.1621809193326043</v>
      </c>
      <c r="AS98" s="147">
        <v>1.2060466855403023</v>
      </c>
      <c r="AT98" s="147">
        <v>0.98926610470961251</v>
      </c>
      <c r="AU98" s="147">
        <v>1.1129355011613367</v>
      </c>
      <c r="AV98" s="147">
        <v>0.92565369321605018</v>
      </c>
      <c r="AW98" s="147">
        <v>0.8795088366810988</v>
      </c>
      <c r="AX98" s="147">
        <v>0.78059750854371079</v>
      </c>
      <c r="AY98" s="147">
        <v>0.65481025066517284</v>
      </c>
      <c r="AZ98" s="147">
        <v>0.60162222282505495</v>
      </c>
      <c r="BA98" s="147">
        <v>0.68124023357183972</v>
      </c>
      <c r="BB98" s="147">
        <v>0.75198866813285126</v>
      </c>
      <c r="BC98" s="147">
        <v>0.48311744386873923</v>
      </c>
      <c r="BD98" s="147">
        <v>1.0700053938314182</v>
      </c>
      <c r="BE98" s="147">
        <v>1.0653907496012758</v>
      </c>
      <c r="BF98" s="147">
        <v>1.0942039605838283</v>
      </c>
      <c r="BG98" s="147">
        <v>1.0670926517571884</v>
      </c>
    </row>
    <row r="99" spans="1:59" x14ac:dyDescent="0.25">
      <c r="A99" t="s">
        <v>68</v>
      </c>
      <c r="B99" s="147">
        <v>1.5748671869876036</v>
      </c>
      <c r="C99" s="147">
        <v>1.5481237242895269</v>
      </c>
      <c r="D99" s="147">
        <v>1.7674918441757816</v>
      </c>
      <c r="E99" s="147">
        <v>1.8076278779851178</v>
      </c>
      <c r="F99" s="147">
        <v>1.666703413809576</v>
      </c>
      <c r="G99" s="147">
        <v>1.7415854106319608</v>
      </c>
      <c r="H99" s="147">
        <v>1.5598322230446582</v>
      </c>
      <c r="I99" s="147">
        <v>1.5904344360302907</v>
      </c>
      <c r="J99" s="147">
        <v>1.8082901554404143</v>
      </c>
      <c r="K99" s="147">
        <v>1.4940044411546995</v>
      </c>
      <c r="L99" s="147">
        <v>1.5787783697000655</v>
      </c>
      <c r="M99" s="147">
        <v>2.144122294491603</v>
      </c>
      <c r="N99" s="147">
        <v>1.6356068971375179</v>
      </c>
      <c r="O99" s="147">
        <v>1.7239024782102261</v>
      </c>
      <c r="P99" s="147">
        <v>1.4232872769142195</v>
      </c>
      <c r="Q99" s="147">
        <v>1.8788299131002404</v>
      </c>
      <c r="R99" s="147">
        <v>2.0843276132528397</v>
      </c>
      <c r="S99" s="147">
        <v>1.8812435233160618</v>
      </c>
      <c r="T99" s="147">
        <v>1.631384159881569</v>
      </c>
      <c r="U99" s="147">
        <v>1.8911917098445596</v>
      </c>
      <c r="V99" s="147">
        <v>0.78002133495885384</v>
      </c>
      <c r="W99" s="147">
        <v>1.3327325974318538</v>
      </c>
      <c r="X99" s="147">
        <v>1.0886694691563201</v>
      </c>
      <c r="Y99" s="147">
        <v>1.4893603154430208</v>
      </c>
      <c r="Z99" s="147">
        <v>1.770239637305699</v>
      </c>
      <c r="AA99" s="147">
        <v>1.7410971296981657</v>
      </c>
      <c r="AB99" s="147">
        <v>2.0953558016827492</v>
      </c>
      <c r="AC99" s="147">
        <v>2.017391304347826</v>
      </c>
      <c r="AD99" s="147">
        <v>2.0553293856402659</v>
      </c>
      <c r="AE99" s="147">
        <v>2.0380593499764483</v>
      </c>
      <c r="AF99" s="147">
        <v>1.5940527145753547</v>
      </c>
      <c r="AG99" s="147">
        <v>2.3338110461911579</v>
      </c>
      <c r="AH99" s="147">
        <v>1.7007100364613315</v>
      </c>
      <c r="AI99" s="147">
        <v>1.7335674217445294</v>
      </c>
      <c r="AJ99" s="147">
        <v>1.5299105040037682</v>
      </c>
      <c r="AK99" s="147">
        <v>1.7383818254284573</v>
      </c>
      <c r="AL99" s="147">
        <v>1.7261761658031087</v>
      </c>
      <c r="AM99" s="147">
        <v>1.803108808290155</v>
      </c>
      <c r="AN99" s="147">
        <v>1.6446961481302962</v>
      </c>
      <c r="AO99" s="147">
        <v>1.6333504726496062</v>
      </c>
      <c r="AP99" s="147">
        <v>1.4433047830531174</v>
      </c>
      <c r="AQ99" s="147">
        <v>1.4573071190290297</v>
      </c>
      <c r="AR99" s="147">
        <v>1.4011418765057257</v>
      </c>
      <c r="AS99" s="147">
        <v>1.8986005520313787</v>
      </c>
      <c r="AT99" s="147">
        <v>1.5659652462021074</v>
      </c>
      <c r="AU99" s="147">
        <v>1.4846789966715848</v>
      </c>
      <c r="AV99" s="147">
        <v>1.2197500761962814</v>
      </c>
      <c r="AW99" s="147">
        <v>1.3040026664242643</v>
      </c>
      <c r="AX99" s="147">
        <v>0.94152479644707621</v>
      </c>
      <c r="AY99" s="147">
        <v>1.2159693312168676</v>
      </c>
      <c r="AZ99" s="147">
        <v>1.0180818441366182</v>
      </c>
      <c r="BA99" s="147">
        <v>0.85337974132816496</v>
      </c>
      <c r="BB99" s="147">
        <v>0.8521734899900264</v>
      </c>
      <c r="BC99" s="147">
        <v>0.30107985085468014</v>
      </c>
      <c r="BD99" s="147">
        <v>0.95002507103459777</v>
      </c>
      <c r="BE99" s="147">
        <v>1.0357142857142858</v>
      </c>
      <c r="BF99" s="147">
        <v>1.0288008215469351</v>
      </c>
      <c r="BG99" s="147">
        <v>1.0642201834862384</v>
      </c>
    </row>
    <row r="100" spans="1:59" x14ac:dyDescent="0.25">
      <c r="A100" t="s">
        <v>119</v>
      </c>
      <c r="B100" s="147">
        <v>1.1033428482528174</v>
      </c>
      <c r="C100" s="147">
        <v>1.1180626034934031</v>
      </c>
      <c r="D100" s="147">
        <v>1.0181607519462597</v>
      </c>
      <c r="E100" s="147">
        <v>1.0284386786912203</v>
      </c>
      <c r="F100" s="147">
        <v>1.0078374417752654</v>
      </c>
      <c r="G100" s="147">
        <v>0.95579374810478734</v>
      </c>
      <c r="H100" s="147">
        <v>0.85583897967317668</v>
      </c>
      <c r="I100" s="147">
        <v>0.92159982592849454</v>
      </c>
      <c r="J100" s="147">
        <v>0.90644570132763791</v>
      </c>
      <c r="K100" s="147">
        <v>0.91080111598246305</v>
      </c>
      <c r="L100" s="147">
        <v>0.96632124352331594</v>
      </c>
      <c r="M100" s="147">
        <v>1.0268497409326423</v>
      </c>
      <c r="N100" s="147">
        <v>0.91342541513623732</v>
      </c>
      <c r="O100" s="147">
        <v>0.97588732243509924</v>
      </c>
      <c r="P100" s="147">
        <v>0.97225518858366855</v>
      </c>
      <c r="Q100" s="147">
        <v>0.99564614072386071</v>
      </c>
      <c r="R100" s="147">
        <v>1.0021667451719265</v>
      </c>
      <c r="S100" s="147">
        <v>0.95369267651380385</v>
      </c>
      <c r="T100" s="147">
        <v>0.99321257489211334</v>
      </c>
      <c r="U100" s="147">
        <v>0.97786028041831552</v>
      </c>
      <c r="V100" s="147">
        <v>0.93832307858376518</v>
      </c>
      <c r="W100" s="147">
        <v>0.97173056994818641</v>
      </c>
      <c r="X100" s="147">
        <v>1.0260695005832405</v>
      </c>
      <c r="Y100" s="147">
        <v>1.01046684198193</v>
      </c>
      <c r="Z100" s="147">
        <v>1.010009111555356</v>
      </c>
      <c r="AA100" s="147">
        <v>1.0124042577157015</v>
      </c>
      <c r="AB100" s="147">
        <v>1.0288478717994529</v>
      </c>
      <c r="AC100" s="147">
        <v>0.95631067961165039</v>
      </c>
      <c r="AD100" s="147">
        <v>0.96527857736838718</v>
      </c>
      <c r="AE100" s="147">
        <v>1.1132472805502529</v>
      </c>
      <c r="AF100" s="147">
        <v>1.0124268082059058</v>
      </c>
      <c r="AG100" s="147">
        <v>1.0291844387828126</v>
      </c>
      <c r="AH100" s="147">
        <v>0.99723043080715035</v>
      </c>
      <c r="AI100" s="147">
        <v>0.9813585692059551</v>
      </c>
      <c r="AJ100" s="147">
        <v>0.97262838076119673</v>
      </c>
      <c r="AK100" s="147">
        <v>1.0207253886010361</v>
      </c>
      <c r="AL100" s="147">
        <v>0.94200620696085358</v>
      </c>
      <c r="AM100" s="147">
        <v>0.98996380154730623</v>
      </c>
      <c r="AN100" s="147">
        <v>1.0036659113542221</v>
      </c>
      <c r="AO100" s="147">
        <v>0.95878163150915274</v>
      </c>
      <c r="AP100" s="147">
        <v>0.96599480476183852</v>
      </c>
      <c r="AQ100" s="147">
        <v>0.97133545044292158</v>
      </c>
      <c r="AR100" s="147">
        <v>1.001569684257317</v>
      </c>
      <c r="AS100" s="147">
        <v>1.0087870799624277</v>
      </c>
      <c r="AT100" s="147">
        <v>1.0369703549978695</v>
      </c>
      <c r="AU100" s="147">
        <v>1.0045661476205447</v>
      </c>
      <c r="AV100" s="147">
        <v>1.0177753152235767</v>
      </c>
      <c r="AW100" s="147">
        <v>1.0461025391463656</v>
      </c>
      <c r="AX100" s="147">
        <v>0.98063647605779314</v>
      </c>
      <c r="AY100" s="147">
        <v>0.97610351368951542</v>
      </c>
      <c r="AZ100" s="147">
        <v>0.91096997047189265</v>
      </c>
      <c r="BA100" s="147">
        <v>1.0547495682210708</v>
      </c>
      <c r="BB100" s="147">
        <v>0.98800983127407993</v>
      </c>
      <c r="BC100" s="147">
        <v>1.0207253886010363</v>
      </c>
      <c r="BD100" s="147">
        <v>0.995334209780115</v>
      </c>
      <c r="BE100" s="147">
        <v>1.053475935828877</v>
      </c>
      <c r="BF100" s="147">
        <v>1.0153812766188315</v>
      </c>
      <c r="BG100" s="147">
        <v>1.0314136125654447</v>
      </c>
    </row>
    <row r="101" spans="1:59" x14ac:dyDescent="0.25">
      <c r="A101" t="s">
        <v>8</v>
      </c>
      <c r="B101" s="147">
        <v>14.988618379690852</v>
      </c>
      <c r="C101" s="147">
        <v>18.955985257197796</v>
      </c>
      <c r="D101" s="147">
        <v>19.298771613203705</v>
      </c>
      <c r="E101" s="147">
        <v>19.33597707470981</v>
      </c>
      <c r="F101" s="147">
        <v>17.996086429280123</v>
      </c>
      <c r="G101" s="147">
        <v>18.621337454170831</v>
      </c>
      <c r="H101" s="147">
        <v>18.373258865486847</v>
      </c>
      <c r="I101" s="147">
        <v>20.387536375896087</v>
      </c>
      <c r="J101" s="147">
        <v>25.810637261414463</v>
      </c>
      <c r="K101" s="147">
        <v>27.127853241842871</v>
      </c>
      <c r="L101" s="147">
        <v>33.760595746525894</v>
      </c>
      <c r="M101" s="147">
        <v>88.104927524071243</v>
      </c>
      <c r="N101" s="147">
        <v>32.868948672650312</v>
      </c>
      <c r="O101" s="147">
        <v>38.948350415390244</v>
      </c>
      <c r="P101" s="147">
        <v>34.309555368116634</v>
      </c>
      <c r="Q101" s="147">
        <v>33.351275215051054</v>
      </c>
      <c r="R101" s="147">
        <v>66.344365153601203</v>
      </c>
      <c r="S101" s="147">
        <v>20.833399760860896</v>
      </c>
      <c r="T101" s="147">
        <v>51.207848466830882</v>
      </c>
      <c r="U101" s="147">
        <v>18.362152066514039</v>
      </c>
      <c r="V101" s="147">
        <v>39.82341536570042</v>
      </c>
      <c r="W101" s="147">
        <v>34.171099087532667</v>
      </c>
      <c r="X101" s="147">
        <v>31.05321776185172</v>
      </c>
      <c r="Y101" s="147">
        <v>31.277273375481297</v>
      </c>
      <c r="Z101" s="147">
        <v>49.727505370908617</v>
      </c>
      <c r="AA101" s="147">
        <v>37.37621485728301</v>
      </c>
      <c r="AB101" s="147">
        <v>46.311026782456409</v>
      </c>
      <c r="AC101" s="147">
        <v>20.745341614906831</v>
      </c>
      <c r="AD101" s="147">
        <v>28.325140604933349</v>
      </c>
      <c r="AE101" s="147">
        <v>15.152642973558102</v>
      </c>
      <c r="AF101" s="147">
        <v>36.31815372914388</v>
      </c>
      <c r="AG101" s="147">
        <v>43.146040374869045</v>
      </c>
      <c r="AH101" s="147">
        <v>50.005878986932963</v>
      </c>
      <c r="AI101" s="147">
        <v>37.560255716237457</v>
      </c>
      <c r="AJ101" s="147">
        <v>39.71799881083836</v>
      </c>
      <c r="AK101" s="147">
        <v>47.845169155745204</v>
      </c>
      <c r="AL101" s="147">
        <v>51.94603774238827</v>
      </c>
      <c r="AM101" s="147">
        <v>41.505539407725671</v>
      </c>
      <c r="AN101" s="147">
        <v>40.563824150720087</v>
      </c>
      <c r="AO101" s="147">
        <v>39.391489869207419</v>
      </c>
      <c r="AP101" s="147">
        <v>31.950376135452121</v>
      </c>
      <c r="AQ101" s="147">
        <v>28.897252908397693</v>
      </c>
      <c r="AR101" s="147">
        <v>37.656872832120655</v>
      </c>
      <c r="AS101" s="147">
        <v>32.861384409384641</v>
      </c>
      <c r="AT101" s="147">
        <v>15.486175003631784</v>
      </c>
      <c r="AU101" s="147">
        <v>28.817079940784598</v>
      </c>
      <c r="AV101" s="147">
        <v>32.840848851724552</v>
      </c>
      <c r="AW101" s="147">
        <v>42.295220736311066</v>
      </c>
      <c r="AX101" s="147">
        <v>39.7630956302974</v>
      </c>
      <c r="AY101" s="147">
        <v>36.010670741098991</v>
      </c>
      <c r="AZ101" s="147">
        <v>24.140723646971743</v>
      </c>
      <c r="BA101" s="147">
        <v>42.918134715025907</v>
      </c>
      <c r="BB101" s="147">
        <v>28.342306092859626</v>
      </c>
      <c r="BC101" s="147">
        <v>5.7400092340840301</v>
      </c>
      <c r="BD101" s="147">
        <v>0.89260976274884107</v>
      </c>
      <c r="BE101" s="147">
        <v>0.66269841269841256</v>
      </c>
      <c r="BF101" s="147">
        <v>1.2744507370365905</v>
      </c>
      <c r="BG101" s="147">
        <v>1.0569620253164556</v>
      </c>
    </row>
    <row r="102" spans="1:59" x14ac:dyDescent="0.25">
      <c r="A102" t="s">
        <v>9</v>
      </c>
      <c r="B102" s="147">
        <v>28.016015073009882</v>
      </c>
      <c r="C102" s="147">
        <v>46.75336277087213</v>
      </c>
      <c r="D102" s="147">
        <v>47.157700363796707</v>
      </c>
      <c r="E102" s="147">
        <v>45.574706566564437</v>
      </c>
      <c r="F102" s="147">
        <v>43.658290155440405</v>
      </c>
      <c r="G102" s="147">
        <v>43.946690310603742</v>
      </c>
      <c r="H102" s="147">
        <v>46.217944513674816</v>
      </c>
      <c r="I102" s="147">
        <v>53.72078698503568</v>
      </c>
      <c r="J102" s="147">
        <v>62.349844559585478</v>
      </c>
      <c r="K102" s="147">
        <v>76.190185918927156</v>
      </c>
      <c r="L102" s="147">
        <v>61.701400882748025</v>
      </c>
      <c r="M102" s="147">
        <v>184.44659979410736</v>
      </c>
      <c r="N102" s="147">
        <v>134.55704653808903</v>
      </c>
      <c r="O102" s="147">
        <v>149.68649095141546</v>
      </c>
      <c r="P102" s="147">
        <v>64.534556950908922</v>
      </c>
      <c r="Q102" s="147">
        <v>17.248341767303074</v>
      </c>
      <c r="R102" s="147">
        <v>24.53879985540426</v>
      </c>
      <c r="S102" s="147">
        <v>29.124136442141619</v>
      </c>
      <c r="T102" s="147">
        <v>126.95606054424543</v>
      </c>
      <c r="U102" s="147">
        <v>118.13096042652246</v>
      </c>
      <c r="V102" s="147">
        <v>67.957387886367684</v>
      </c>
      <c r="W102" s="147">
        <v>19.588165650341807</v>
      </c>
      <c r="X102" s="147">
        <v>7.2061653677014821</v>
      </c>
      <c r="Y102" s="147">
        <v>17.993155111944642</v>
      </c>
      <c r="Z102" s="147">
        <v>29.437117286858207</v>
      </c>
      <c r="AA102" s="147">
        <v>35.594044844672709</v>
      </c>
      <c r="AB102" s="147">
        <v>25.106539534598522</v>
      </c>
      <c r="AC102" s="147">
        <v>18.658008658008651</v>
      </c>
      <c r="AD102" s="147">
        <v>22.100788582292374</v>
      </c>
      <c r="AE102" s="147">
        <v>23.463913011749248</v>
      </c>
      <c r="AF102" s="147">
        <v>23.622450507652218</v>
      </c>
      <c r="AG102" s="147">
        <v>24.625487218821903</v>
      </c>
      <c r="AH102" s="147">
        <v>17.661850052028015</v>
      </c>
      <c r="AI102" s="147">
        <v>24.431757272564848</v>
      </c>
      <c r="AJ102" s="147">
        <v>24.264790039440101</v>
      </c>
      <c r="AK102" s="147">
        <v>20.630673065906219</v>
      </c>
      <c r="AL102" s="147">
        <v>112.5989695523083</v>
      </c>
      <c r="AM102" s="147">
        <v>146.39608520437531</v>
      </c>
      <c r="AN102" s="147">
        <v>50.858432224636459</v>
      </c>
      <c r="AO102" s="147">
        <v>43.922938195975135</v>
      </c>
      <c r="AP102" s="147">
        <v>52.55371329879101</v>
      </c>
      <c r="AQ102" s="147">
        <v>28.133055519702022</v>
      </c>
      <c r="AR102" s="147">
        <v>71.072764136066681</v>
      </c>
      <c r="AS102" s="147">
        <v>65.069680185813809</v>
      </c>
      <c r="AT102" s="147">
        <v>28.227739872432835</v>
      </c>
      <c r="AU102" s="147">
        <v>58.659782529373132</v>
      </c>
      <c r="AV102" s="147">
        <v>46.693358455016487</v>
      </c>
      <c r="AW102" s="147">
        <v>33.81643227239082</v>
      </c>
      <c r="AX102" s="147">
        <v>45.23217055542721</v>
      </c>
      <c r="AY102" s="147">
        <v>44.409444182760232</v>
      </c>
      <c r="AZ102" s="147">
        <v>25.21800430016566</v>
      </c>
      <c r="BA102" s="147">
        <v>10.423284206967837</v>
      </c>
      <c r="BB102" s="147">
        <v>24.97831510266743</v>
      </c>
      <c r="BC102" s="147">
        <v>5.2042351881054287</v>
      </c>
      <c r="BD102" s="147">
        <v>1.0347505481448818</v>
      </c>
      <c r="BE102" s="147">
        <v>1.1165803108808288</v>
      </c>
      <c r="BF102" s="147">
        <v>1.0769048683622207</v>
      </c>
      <c r="BG102" s="147">
        <v>1.0335731414868101</v>
      </c>
    </row>
    <row r="103" spans="1:59" x14ac:dyDescent="0.25">
      <c r="A103" t="s">
        <v>10</v>
      </c>
      <c r="B103" s="147">
        <v>1.013364302304806</v>
      </c>
      <c r="C103" s="147">
        <v>1.0511635464245093</v>
      </c>
      <c r="D103" s="147">
        <v>1.0284974093264247</v>
      </c>
      <c r="E103" s="147">
        <v>1.0140636565507031</v>
      </c>
      <c r="F103" s="147">
        <v>1.0166638197726281</v>
      </c>
      <c r="G103" s="147">
        <v>0.98948029517977709</v>
      </c>
      <c r="H103" s="147">
        <v>0.92477757364325086</v>
      </c>
      <c r="I103" s="147">
        <v>0.96136428542287156</v>
      </c>
      <c r="J103" s="147">
        <v>0.97533760352494792</v>
      </c>
      <c r="K103" s="147">
        <v>0.9960722045796423</v>
      </c>
      <c r="L103" s="147">
        <v>1.0424095304149159</v>
      </c>
      <c r="M103" s="147">
        <v>1.1263464147366014</v>
      </c>
      <c r="N103" s="147">
        <v>1.096132064104109</v>
      </c>
      <c r="O103" s="147">
        <v>1.0943436960276338</v>
      </c>
      <c r="P103" s="147">
        <v>1.0806115840118431</v>
      </c>
      <c r="Q103" s="147">
        <v>1.0360598902773546</v>
      </c>
      <c r="R103" s="147">
        <v>1.0320047827819847</v>
      </c>
      <c r="S103" s="147">
        <v>1.0630686466519574</v>
      </c>
      <c r="T103" s="147">
        <v>1.0951020769673618</v>
      </c>
      <c r="U103" s="147">
        <v>1.0978528146131554</v>
      </c>
      <c r="V103" s="147">
        <v>1.1441786736697661</v>
      </c>
      <c r="W103" s="147">
        <v>1.126286701208981</v>
      </c>
      <c r="X103" s="147">
        <v>1.1263649209951612</v>
      </c>
      <c r="Y103" s="147">
        <v>1.0674761697583357</v>
      </c>
      <c r="Z103" s="147">
        <v>1.079078221627946</v>
      </c>
      <c r="AA103" s="147">
        <v>1.0706333233417549</v>
      </c>
      <c r="AB103" s="147">
        <v>1.0832969182429202</v>
      </c>
      <c r="AC103" s="147">
        <v>1.0418250950570342</v>
      </c>
      <c r="AD103" s="147">
        <v>1.0456556396970904</v>
      </c>
      <c r="AE103" s="147">
        <v>0.99913970085052328</v>
      </c>
      <c r="AF103" s="147">
        <v>1.1008606305436024</v>
      </c>
      <c r="AG103" s="147">
        <v>1.1072361720030115</v>
      </c>
      <c r="AH103" s="147">
        <v>1.0760342133399128</v>
      </c>
      <c r="AI103" s="147">
        <v>1.0632435677911449</v>
      </c>
      <c r="AJ103" s="147">
        <v>1.0856446205425174</v>
      </c>
      <c r="AK103" s="147">
        <v>1.0983603061898977</v>
      </c>
      <c r="AL103" s="147">
        <v>1.107974769092138</v>
      </c>
      <c r="AM103" s="147">
        <v>1.1218079200592155</v>
      </c>
      <c r="AN103" s="147">
        <v>1.0440630397236617</v>
      </c>
      <c r="AO103" s="147">
        <v>0.99883266091871636</v>
      </c>
      <c r="AP103" s="147">
        <v>1.0528366787129357</v>
      </c>
      <c r="AQ103" s="147">
        <v>1.0470207253886012</v>
      </c>
      <c r="AR103" s="147">
        <v>1.110269695761924</v>
      </c>
      <c r="AS103" s="147">
        <v>1.1056565029488314</v>
      </c>
      <c r="AT103" s="147">
        <v>1.0456556396970904</v>
      </c>
      <c r="AU103" s="147">
        <v>1.0383216499034849</v>
      </c>
      <c r="AV103" s="147">
        <v>1.0647668393782386</v>
      </c>
      <c r="AW103" s="147">
        <v>1.1018926008628351</v>
      </c>
      <c r="AX103" s="147">
        <v>1.0957794657678959</v>
      </c>
      <c r="AY103" s="147">
        <v>1.0849152657420187</v>
      </c>
      <c r="AZ103" s="147">
        <v>1.0712199717381068</v>
      </c>
      <c r="BA103" s="147">
        <v>1.0314928756476682</v>
      </c>
      <c r="BB103" s="147">
        <v>1.0881881065726837</v>
      </c>
      <c r="BC103" s="147">
        <v>1.0687547301624267</v>
      </c>
      <c r="BD103" s="147">
        <v>1.0230112770496802</v>
      </c>
      <c r="BE103" s="147">
        <v>1.0458015267175573</v>
      </c>
      <c r="BF103" s="147">
        <v>1.0704005263590755</v>
      </c>
      <c r="BG103" s="147">
        <v>1.0538461538461539</v>
      </c>
    </row>
    <row r="104" spans="1:59" x14ac:dyDescent="0.25">
      <c r="A104" t="s">
        <v>120</v>
      </c>
      <c r="B104" s="147">
        <v>0.90241200643201713</v>
      </c>
      <c r="C104" s="147">
        <v>0.93770628181826399</v>
      </c>
      <c r="D104" s="147">
        <v>0.96150715661167685</v>
      </c>
      <c r="E104" s="147">
        <v>0.9470027750286234</v>
      </c>
      <c r="F104" s="147">
        <v>0.95798690605293801</v>
      </c>
      <c r="G104" s="147">
        <v>0.96124694900012864</v>
      </c>
      <c r="H104" s="147">
        <v>0.9525560516702084</v>
      </c>
      <c r="I104" s="147">
        <v>1.0281360624211471</v>
      </c>
      <c r="J104" s="147">
        <v>1.0430799005377334</v>
      </c>
      <c r="K104" s="147">
        <v>1.0783297775068577</v>
      </c>
      <c r="L104" s="147">
        <v>1.1390453305298991</v>
      </c>
      <c r="M104" s="147">
        <v>1.2276391861884088</v>
      </c>
      <c r="N104" s="147">
        <v>1.1626885594132592</v>
      </c>
      <c r="O104" s="147">
        <v>1.1493170042392837</v>
      </c>
      <c r="P104" s="147">
        <v>1.1197631384159881</v>
      </c>
      <c r="Q104" s="147">
        <v>0.96335265979135365</v>
      </c>
      <c r="R104" s="147">
        <v>0.96347985960220628</v>
      </c>
      <c r="S104" s="147">
        <v>1.0752984906510474</v>
      </c>
      <c r="T104" s="147">
        <v>1.1732487979008217</v>
      </c>
      <c r="U104" s="147">
        <v>1.177170350005287</v>
      </c>
      <c r="V104" s="147">
        <v>1.2094303326452953</v>
      </c>
      <c r="W104" s="147">
        <v>1.2100181972245758</v>
      </c>
      <c r="X104" s="147">
        <v>1.1058576368808053</v>
      </c>
      <c r="Y104" s="147">
        <v>1.0575668569794177</v>
      </c>
      <c r="Z104" s="147">
        <v>1.0119357996985796</v>
      </c>
      <c r="AA104" s="147">
        <v>1.0141775323122473</v>
      </c>
      <c r="AB104" s="147">
        <v>1.0443793647217843</v>
      </c>
      <c r="AC104" s="147">
        <v>1.0273684210526315</v>
      </c>
      <c r="AD104" s="147">
        <v>1.0151095469308393</v>
      </c>
      <c r="AE104" s="147">
        <v>1.1848360975863774</v>
      </c>
      <c r="AF104" s="147">
        <v>1.0661636541629855</v>
      </c>
      <c r="AG104" s="147">
        <v>0.97558303848218286</v>
      </c>
      <c r="AH104" s="147">
        <v>1.0544607100029413</v>
      </c>
      <c r="AI104" s="147">
        <v>1.0333086602516652</v>
      </c>
      <c r="AJ104" s="147">
        <v>1.0879114148874929</v>
      </c>
      <c r="AK104" s="147">
        <v>1.1106483947508596</v>
      </c>
      <c r="AL104" s="147">
        <v>1.1096950732862916</v>
      </c>
      <c r="AM104" s="147">
        <v>1.1446139167539058</v>
      </c>
      <c r="AN104" s="147">
        <v>1.0235775062984265</v>
      </c>
      <c r="AO104" s="147">
        <v>0.94952012417743359</v>
      </c>
      <c r="AP104" s="147">
        <v>1.1073940266652953</v>
      </c>
      <c r="AQ104" s="147">
        <v>1.0505728672553456</v>
      </c>
      <c r="AR104" s="147">
        <v>1.2018572101473657</v>
      </c>
      <c r="AS104" s="147">
        <v>1.2003260173487802</v>
      </c>
      <c r="AT104" s="147">
        <v>1.0881061885078884</v>
      </c>
      <c r="AU104" s="147">
        <v>1.086554762302715</v>
      </c>
      <c r="AV104" s="147">
        <v>1.0986544158912048</v>
      </c>
      <c r="AW104" s="147">
        <v>1.1524232664129035</v>
      </c>
      <c r="AX104" s="147">
        <v>1.1198637551055752</v>
      </c>
      <c r="AY104" s="147">
        <v>1.1230635701322951</v>
      </c>
      <c r="AZ104" s="147">
        <v>1.1045541314425962</v>
      </c>
      <c r="BA104" s="147">
        <v>1.0404878719794577</v>
      </c>
      <c r="BB104" s="147">
        <v>1.0694764952613169</v>
      </c>
      <c r="BC104" s="147">
        <v>1.079040295699812</v>
      </c>
      <c r="BD104" s="147">
        <v>1.0032094984372051</v>
      </c>
      <c r="BE104" s="147">
        <v>1.0209205020920502</v>
      </c>
      <c r="BF104" s="147">
        <v>1.0489399733013554</v>
      </c>
      <c r="BG104" s="147">
        <v>1.0892857142857144</v>
      </c>
    </row>
    <row r="105" spans="1:59" x14ac:dyDescent="0.25">
      <c r="A105" t="s">
        <v>182</v>
      </c>
      <c r="B105" s="147">
        <v>1.1386194533801539</v>
      </c>
      <c r="C105" s="147">
        <v>1.2209511106551072</v>
      </c>
      <c r="D105" s="147">
        <v>1.2319968967332577</v>
      </c>
      <c r="E105" s="147">
        <v>1.1159824631327222</v>
      </c>
      <c r="F105" s="147">
        <v>1.0702903509629487</v>
      </c>
      <c r="G105" s="147">
        <v>1.1798585864368936</v>
      </c>
      <c r="H105" s="147">
        <v>1.0040299366724239</v>
      </c>
      <c r="I105" s="147">
        <v>1.4058235422900101</v>
      </c>
      <c r="J105" s="147">
        <v>1.3501899827288431</v>
      </c>
      <c r="K105" s="147">
        <v>1.4740743542226089</v>
      </c>
      <c r="L105" s="147">
        <v>1.53514864219307</v>
      </c>
      <c r="M105" s="147">
        <v>1.4742241063484589</v>
      </c>
      <c r="N105" s="147">
        <v>1.3196110440769397</v>
      </c>
      <c r="O105" s="147">
        <v>1.7040875071963155</v>
      </c>
      <c r="P105" s="147">
        <v>1.3838182542845756</v>
      </c>
      <c r="Q105" s="147">
        <v>1.6694450702110086</v>
      </c>
      <c r="R105" s="147">
        <v>1.3540587219343698</v>
      </c>
      <c r="S105" s="147">
        <v>2.3650690846286704</v>
      </c>
      <c r="T105" s="147">
        <v>2.0339051260123751</v>
      </c>
      <c r="U105" s="147">
        <v>1.8259782026085407</v>
      </c>
      <c r="V105" s="147">
        <v>1.0559264996527964</v>
      </c>
      <c r="W105" s="147">
        <v>1.9361774248220425</v>
      </c>
      <c r="X105" s="147">
        <v>2.4514783084526073</v>
      </c>
      <c r="Y105" s="147">
        <v>2.5982100800753654</v>
      </c>
      <c r="Z105" s="147">
        <v>2.2392753538642669</v>
      </c>
      <c r="AA105" s="147">
        <v>2.6410657294587372</v>
      </c>
      <c r="AB105" s="147">
        <v>2.004710315591145</v>
      </c>
      <c r="AC105" s="147">
        <v>2.4190064794816415</v>
      </c>
      <c r="AD105" s="147">
        <v>2.3346540688814392</v>
      </c>
      <c r="AE105" s="147">
        <v>2.122117240678655</v>
      </c>
      <c r="AF105" s="147">
        <v>2.0422479075328814</v>
      </c>
      <c r="AG105" s="147">
        <v>1.7799451386772329</v>
      </c>
      <c r="AH105" s="147">
        <v>1.8170389875138031</v>
      </c>
      <c r="AI105" s="147">
        <v>2.1454289979801535</v>
      </c>
      <c r="AJ105" s="147">
        <v>1.9379189047868044</v>
      </c>
      <c r="AK105" s="147">
        <v>2.2219642687546832</v>
      </c>
      <c r="AL105" s="147">
        <v>2.4140394694972955</v>
      </c>
      <c r="AM105" s="147">
        <v>2.6644624100320553</v>
      </c>
      <c r="AN105" s="147">
        <v>2.0282152567588367</v>
      </c>
      <c r="AO105" s="147">
        <v>1.6527253886010365</v>
      </c>
      <c r="AP105" s="147">
        <v>1.0191529399633956</v>
      </c>
      <c r="AQ105" s="147">
        <v>1.5330600881602352</v>
      </c>
      <c r="AR105" s="147">
        <v>1.4647847060925496</v>
      </c>
      <c r="AS105" s="147">
        <v>1.5205044784512196</v>
      </c>
      <c r="AT105" s="147">
        <v>1.8835514182840085</v>
      </c>
      <c r="AU105" s="147">
        <v>1.5461139896373062</v>
      </c>
      <c r="AV105" s="147">
        <v>1.7717456096107116</v>
      </c>
      <c r="AW105" s="147">
        <v>1.7941278065630402</v>
      </c>
      <c r="AX105" s="147">
        <v>1.633087257554221</v>
      </c>
      <c r="AY105" s="147">
        <v>1.6248704663212437</v>
      </c>
      <c r="AZ105" s="147">
        <v>1.5290731145653427</v>
      </c>
      <c r="BA105" s="147">
        <v>1.9988485895221646</v>
      </c>
      <c r="BB105" s="147">
        <v>1.85847174984478</v>
      </c>
      <c r="BC105" s="147">
        <v>2.5706333233417551</v>
      </c>
      <c r="BD105" s="147">
        <v>1.7661635503491779</v>
      </c>
      <c r="BE105" s="147">
        <v>1.0873786407766992</v>
      </c>
      <c r="BF105" s="147">
        <v>1.5819091442971729</v>
      </c>
      <c r="BG105" s="147">
        <v>0.98245614035087736</v>
      </c>
    </row>
    <row r="106" spans="1:59" x14ac:dyDescent="0.25">
      <c r="A106" t="s">
        <v>183</v>
      </c>
      <c r="B106" s="147">
        <v>2.431088082901554</v>
      </c>
      <c r="C106" s="147">
        <v>2.3397020725388598</v>
      </c>
      <c r="D106" s="147">
        <v>2.2972277901743507</v>
      </c>
      <c r="E106" s="147">
        <v>1.9573978123200919</v>
      </c>
      <c r="F106" s="147">
        <v>1.9869469908330009</v>
      </c>
      <c r="G106" s="147">
        <v>1.9005248856559385</v>
      </c>
      <c r="H106" s="147">
        <v>2.0655615878455094</v>
      </c>
      <c r="I106" s="147">
        <v>2.097728178557194</v>
      </c>
      <c r="J106" s="147">
        <v>2.6602730171383024</v>
      </c>
      <c r="K106" s="147">
        <v>2.6399583508937203</v>
      </c>
      <c r="L106" s="147">
        <v>3.1966951407365918</v>
      </c>
      <c r="M106" s="147">
        <v>8.1377815374854592</v>
      </c>
      <c r="N106" s="147">
        <v>3.8704663212435229</v>
      </c>
      <c r="O106" s="147">
        <v>4.1902294596595109</v>
      </c>
      <c r="P106" s="147">
        <v>3.8344173740491678</v>
      </c>
      <c r="Q106" s="147">
        <v>3.8147903909561935</v>
      </c>
      <c r="R106" s="147">
        <v>3.3295336787564769</v>
      </c>
      <c r="S106" s="147">
        <v>2.0506573031302189</v>
      </c>
      <c r="T106" s="147">
        <v>5.251033892665304</v>
      </c>
      <c r="U106" s="147">
        <v>2.4944166517777382</v>
      </c>
      <c r="V106" s="147">
        <v>3.4762655681781607</v>
      </c>
      <c r="W106" s="147">
        <v>2.8586905322656619</v>
      </c>
      <c r="X106" s="147">
        <v>2.7059067357512947</v>
      </c>
      <c r="Y106" s="147">
        <v>3.003288162614588</v>
      </c>
      <c r="Z106" s="147">
        <v>3.0970495852237638</v>
      </c>
      <c r="AA106" s="147">
        <v>2.2873702103258307</v>
      </c>
      <c r="AB106" s="147">
        <v>2.4003467993311727</v>
      </c>
      <c r="AC106" s="147">
        <v>2.4777327935222671</v>
      </c>
      <c r="AD106" s="147">
        <v>2.282870388406248</v>
      </c>
      <c r="AE106" s="147">
        <v>1.4354092258161881</v>
      </c>
      <c r="AF106" s="147">
        <v>2.1980687706076307</v>
      </c>
      <c r="AG106" s="147">
        <v>2.5381783474229609</v>
      </c>
      <c r="AH106" s="147">
        <v>2.6332957873394909</v>
      </c>
      <c r="AI106" s="147">
        <v>2.3546246279351783</v>
      </c>
      <c r="AJ106" s="147">
        <v>2.8015493737109516</v>
      </c>
      <c r="AK106" s="147">
        <v>2.9366752597054546</v>
      </c>
      <c r="AL106" s="147">
        <v>3.043805934997645</v>
      </c>
      <c r="AM106" s="147">
        <v>2.9854481314077828</v>
      </c>
      <c r="AN106" s="147">
        <v>4.0556431628745209</v>
      </c>
      <c r="AO106" s="147">
        <v>4.1502590673575126</v>
      </c>
      <c r="AP106" s="147">
        <v>2.9770146621100206</v>
      </c>
      <c r="AQ106" s="147">
        <v>3.2822470684483229</v>
      </c>
      <c r="AR106" s="147">
        <v>2.9160309318613793</v>
      </c>
      <c r="AS106" s="147">
        <v>4.3925932217786468</v>
      </c>
      <c r="AT106" s="147">
        <v>2.7477082502989236</v>
      </c>
      <c r="AU106" s="147">
        <v>3.4787564766839378</v>
      </c>
      <c r="AV106" s="147">
        <v>4.7564766839378239</v>
      </c>
      <c r="AW106" s="147">
        <v>3.9477692387940326</v>
      </c>
      <c r="AX106" s="147">
        <v>4.8479473893981675</v>
      </c>
      <c r="AY106" s="147">
        <v>5.1861895307733281</v>
      </c>
      <c r="AZ106" s="147">
        <v>2.3499259807549961</v>
      </c>
      <c r="BA106" s="147">
        <v>6.8581756838173282</v>
      </c>
      <c r="BB106" s="147">
        <v>4.2001636214889553</v>
      </c>
      <c r="BC106" s="147">
        <v>1.3034107886455386</v>
      </c>
      <c r="BD106" s="147">
        <v>0.60224123388360051</v>
      </c>
      <c r="BE106" s="147">
        <v>1.1417910447761193</v>
      </c>
      <c r="BF106" s="147">
        <v>0.77440494425722906</v>
      </c>
      <c r="BG106" s="147">
        <v>0.96835443037974678</v>
      </c>
    </row>
    <row r="107" spans="1:59" x14ac:dyDescent="0.25">
      <c r="A107" t="s">
        <v>70</v>
      </c>
      <c r="B107" s="147">
        <v>12.025435704192178</v>
      </c>
      <c r="C107" s="147">
        <v>13.751339061236088</v>
      </c>
      <c r="D107" s="147">
        <v>15.492887183746657</v>
      </c>
      <c r="E107" s="147">
        <v>14.537239397883258</v>
      </c>
      <c r="F107" s="147">
        <v>11.921836854520544</v>
      </c>
      <c r="G107" s="147">
        <v>13.186770616435039</v>
      </c>
      <c r="H107" s="147">
        <v>13.094332986106416</v>
      </c>
      <c r="I107" s="147">
        <v>10.723282362357303</v>
      </c>
      <c r="J107" s="147">
        <v>7.3828122208325881</v>
      </c>
      <c r="K107" s="147">
        <v>9.4799326332839442</v>
      </c>
      <c r="L107" s="147">
        <v>2.2791321759593748</v>
      </c>
      <c r="M107" s="147">
        <v>7.5631413187036465</v>
      </c>
      <c r="N107" s="147">
        <v>2.3573210516215695</v>
      </c>
      <c r="O107" s="147">
        <v>4.2034158510842445</v>
      </c>
      <c r="P107" s="147">
        <v>2.7525497682028912</v>
      </c>
      <c r="Q107" s="147">
        <v>2.5909381545584829</v>
      </c>
      <c r="R107" s="147">
        <v>4.5291450777202069</v>
      </c>
      <c r="S107" s="147">
        <v>4.8489035432040613</v>
      </c>
      <c r="T107" s="147">
        <v>2.6239717113179282</v>
      </c>
      <c r="U107" s="147">
        <v>3.5207090950565387</v>
      </c>
      <c r="V107" s="147">
        <v>0.49217145548751762</v>
      </c>
      <c r="W107" s="147">
        <v>1.0631520700236432</v>
      </c>
      <c r="X107" s="147">
        <v>0.8610126352149805</v>
      </c>
      <c r="Y107" s="147">
        <v>1.1087512478014925</v>
      </c>
      <c r="Z107" s="147">
        <v>3.7545252674786349</v>
      </c>
      <c r="AA107" s="147">
        <v>3.5884150391922414</v>
      </c>
      <c r="AB107" s="147">
        <v>2.9734588135772442</v>
      </c>
      <c r="AC107" s="147">
        <v>2.4065040650406502</v>
      </c>
      <c r="AD107" s="147">
        <v>3.0435179467905171</v>
      </c>
      <c r="AE107" s="147">
        <v>4.8479845437779927</v>
      </c>
      <c r="AF107" s="147">
        <v>3.189354686764013</v>
      </c>
      <c r="AG107" s="147">
        <v>3.1449030680561214</v>
      </c>
      <c r="AH107" s="147">
        <v>2.5252814007504023</v>
      </c>
      <c r="AI107" s="147">
        <v>2.9089885109258846</v>
      </c>
      <c r="AJ107" s="147">
        <v>2.3358119973117697</v>
      </c>
      <c r="AK107" s="147">
        <v>1.7908795417243271</v>
      </c>
      <c r="AL107" s="147">
        <v>6.6496458161247531</v>
      </c>
      <c r="AM107" s="147">
        <v>7.3367875647668388</v>
      </c>
      <c r="AN107" s="147">
        <v>4.4015333417582871</v>
      </c>
      <c r="AO107" s="147">
        <v>3.0846872164163806</v>
      </c>
      <c r="AP107" s="147">
        <v>4.0705909852351079</v>
      </c>
      <c r="AQ107" s="147">
        <v>2.5252199060127727</v>
      </c>
      <c r="AR107" s="147">
        <v>6.5729089563286447</v>
      </c>
      <c r="AS107" s="147">
        <v>3.6505874625994306</v>
      </c>
      <c r="AT107" s="147">
        <v>1.6927924026817578</v>
      </c>
      <c r="AU107" s="147">
        <v>4.175636322378125</v>
      </c>
      <c r="AV107" s="147">
        <v>3.6241039108524382</v>
      </c>
      <c r="AW107" s="147">
        <v>3.0591119282411277</v>
      </c>
      <c r="AX107" s="147">
        <v>3.5861017982322467</v>
      </c>
      <c r="AY107" s="147">
        <v>1.8509916026442734</v>
      </c>
      <c r="AZ107" s="147">
        <v>1.426278283334059</v>
      </c>
      <c r="BA107" s="147">
        <v>1.5981190403622587</v>
      </c>
      <c r="BB107" s="147">
        <v>1.5439032815198619</v>
      </c>
      <c r="BC107" s="147">
        <v>0.91136564686419363</v>
      </c>
      <c r="BD107" s="147">
        <v>0.92778097614021615</v>
      </c>
      <c r="BE107" s="147">
        <v>0.95483870967741924</v>
      </c>
      <c r="BF107" s="147">
        <v>0.96171275158603919</v>
      </c>
      <c r="BG107" s="147">
        <v>1.0609318996415771</v>
      </c>
    </row>
    <row r="108" spans="1:59" x14ac:dyDescent="0.25">
      <c r="A108" t="s">
        <v>118</v>
      </c>
      <c r="B108" s="147">
        <v>0.98957171902669372</v>
      </c>
      <c r="C108" s="147">
        <v>1.021612153813457</v>
      </c>
      <c r="D108" s="147">
        <v>0.97499176375453023</v>
      </c>
      <c r="E108" s="147">
        <v>0.97252181132187376</v>
      </c>
      <c r="F108" s="147">
        <v>0.92419667500198177</v>
      </c>
      <c r="G108" s="147">
        <v>0.93344675585801573</v>
      </c>
      <c r="H108" s="147">
        <v>0.86159778286540556</v>
      </c>
      <c r="I108" s="147">
        <v>0.88178244593971522</v>
      </c>
      <c r="J108" s="147">
        <v>0.98036226609001009</v>
      </c>
      <c r="K108" s="147">
        <v>0.94627150259067361</v>
      </c>
      <c r="L108" s="147">
        <v>0.93912109000191923</v>
      </c>
      <c r="M108" s="147">
        <v>1.0188788775188822</v>
      </c>
      <c r="N108" s="147">
        <v>1.0240072219139957</v>
      </c>
      <c r="O108" s="147">
        <v>0.97489657388440409</v>
      </c>
      <c r="P108" s="147">
        <v>1.0731913260410673</v>
      </c>
      <c r="Q108" s="147">
        <v>0.96247403782900831</v>
      </c>
      <c r="R108" s="147">
        <v>0.96602127079356437</v>
      </c>
      <c r="S108" s="147">
        <v>1.0471217004610176</v>
      </c>
      <c r="T108" s="147">
        <v>0.98477199577508123</v>
      </c>
      <c r="U108" s="147">
        <v>1.0769286125503745</v>
      </c>
      <c r="V108" s="147">
        <v>0.99819816713077525</v>
      </c>
      <c r="W108" s="147">
        <v>1.0776465824275947</v>
      </c>
      <c r="X108" s="147">
        <v>1.0680868024049592</v>
      </c>
      <c r="Y108" s="147">
        <v>0.95793398415204578</v>
      </c>
      <c r="Z108" s="147">
        <v>1.0284184000199601</v>
      </c>
      <c r="AA108" s="147">
        <v>1.0978953642991425</v>
      </c>
      <c r="AB108" s="147">
        <v>1.0154136930947959</v>
      </c>
      <c r="AC108" s="147">
        <v>0.96898079763663225</v>
      </c>
      <c r="AD108" s="147">
        <v>1.0154470427521767</v>
      </c>
      <c r="AE108" s="147">
        <v>0.9281211357998469</v>
      </c>
      <c r="AF108" s="147">
        <v>1.1455071136174966</v>
      </c>
      <c r="AG108" s="147">
        <v>1.0253072410396953</v>
      </c>
      <c r="AH108" s="147">
        <v>1.0748378684418214</v>
      </c>
      <c r="AI108" s="147">
        <v>1.0369216275952029</v>
      </c>
      <c r="AJ108" s="147">
        <v>1.0174529588219254</v>
      </c>
      <c r="AK108" s="147">
        <v>1.0373460736155038</v>
      </c>
      <c r="AL108" s="147">
        <v>1.1340408729317952</v>
      </c>
      <c r="AM108" s="147">
        <v>1.150318509198625</v>
      </c>
      <c r="AN108" s="147">
        <v>0.9329970426836639</v>
      </c>
      <c r="AO108" s="147">
        <v>0.89898297777332947</v>
      </c>
      <c r="AP108" s="147">
        <v>0.94773633245749755</v>
      </c>
      <c r="AQ108" s="147">
        <v>0.97348961215352914</v>
      </c>
      <c r="AR108" s="147">
        <v>0.9703749808023413</v>
      </c>
      <c r="AS108" s="147">
        <v>0.95103455375218759</v>
      </c>
      <c r="AT108" s="147">
        <v>0.9378984933777309</v>
      </c>
      <c r="AU108" s="147">
        <v>0.97674381471694238</v>
      </c>
      <c r="AV108" s="147">
        <v>1.016154668151328</v>
      </c>
      <c r="AW108" s="147">
        <v>1.0319276137818747</v>
      </c>
      <c r="AX108" s="147">
        <v>1.0235515779557232</v>
      </c>
      <c r="AY108" s="147">
        <v>1.0417139279329966</v>
      </c>
      <c r="AZ108" s="147">
        <v>0.94194988192756512</v>
      </c>
      <c r="BA108" s="147">
        <v>0.93660333909038573</v>
      </c>
      <c r="BB108" s="147">
        <v>1.0782426960421476</v>
      </c>
      <c r="BC108" s="147">
        <v>1.0716732703444074</v>
      </c>
      <c r="BD108" s="147">
        <v>1.0002956324199848</v>
      </c>
      <c r="BE108" s="147">
        <v>1.0282131661442009</v>
      </c>
      <c r="BF108" s="147">
        <v>1.05179659415031</v>
      </c>
      <c r="BG108" s="147">
        <v>1.0379746835443038</v>
      </c>
    </row>
    <row r="109" spans="1:59" x14ac:dyDescent="0.25">
      <c r="A109" t="s">
        <v>121</v>
      </c>
      <c r="B109" s="147">
        <v>0.86628138700677548</v>
      </c>
      <c r="C109" s="147">
        <v>0.90420296986713744</v>
      </c>
      <c r="D109" s="147">
        <v>0.9303945795137506</v>
      </c>
      <c r="E109" s="147">
        <v>0.93742526903148649</v>
      </c>
      <c r="F109" s="147">
        <v>0.93356830769730537</v>
      </c>
      <c r="G109" s="147">
        <v>0.96651777738073985</v>
      </c>
      <c r="H109" s="147">
        <v>0.93632397054813199</v>
      </c>
      <c r="I109" s="147">
        <v>1.048041450777202</v>
      </c>
      <c r="J109" s="147">
        <v>1.0465301293296887</v>
      </c>
      <c r="K109" s="147">
        <v>1.0476561060025804</v>
      </c>
      <c r="L109" s="147">
        <v>1.0926863292148266</v>
      </c>
      <c r="M109" s="147">
        <v>1.1751962872309993</v>
      </c>
      <c r="N109" s="147">
        <v>1.192785218496432</v>
      </c>
      <c r="O109" s="147">
        <v>1.1455832174902061</v>
      </c>
      <c r="P109" s="147">
        <v>1.1243523316062176</v>
      </c>
      <c r="Q109" s="147">
        <v>0.94198828143915558</v>
      </c>
      <c r="R109" s="147">
        <v>0.93173700890386857</v>
      </c>
      <c r="S109" s="147">
        <v>1.124523413823443</v>
      </c>
      <c r="T109" s="147">
        <v>1.1361923521603221</v>
      </c>
      <c r="U109" s="147">
        <v>1.163201595594771</v>
      </c>
      <c r="V109" s="147">
        <v>1.2056739236506424</v>
      </c>
      <c r="W109" s="147">
        <v>1.1978498550592318</v>
      </c>
      <c r="X109" s="147">
        <v>1.1793414674912253</v>
      </c>
      <c r="Y109" s="147">
        <v>1.0717616580310882</v>
      </c>
      <c r="Z109" s="147">
        <v>1.0366248293148275</v>
      </c>
      <c r="AA109" s="147">
        <v>1.0334765105842019</v>
      </c>
      <c r="AB109" s="147">
        <v>1.0640810728436454</v>
      </c>
      <c r="AC109" s="147">
        <v>1.0315789473684212</v>
      </c>
      <c r="AD109" s="147">
        <v>1.0271655841786471</v>
      </c>
      <c r="AE109" s="147">
        <v>1.1548717300644511</v>
      </c>
      <c r="AF109" s="147">
        <v>1.1240598362025738</v>
      </c>
      <c r="AG109" s="147">
        <v>1.0373327662207097</v>
      </c>
      <c r="AH109" s="147">
        <v>1.0696814995428223</v>
      </c>
      <c r="AI109" s="147">
        <v>1.1263502239395804</v>
      </c>
      <c r="AJ109" s="147">
        <v>1.1045558697851086</v>
      </c>
      <c r="AK109" s="147">
        <v>1.1100132546089891</v>
      </c>
      <c r="AL109" s="147">
        <v>1.1685266374385546</v>
      </c>
      <c r="AM109" s="147">
        <v>1.1571971802797483</v>
      </c>
      <c r="AN109" s="147">
        <v>0.96023316062176167</v>
      </c>
      <c r="AO109" s="147">
        <v>0.90990019821260926</v>
      </c>
      <c r="AP109" s="147">
        <v>1.0184291097503531</v>
      </c>
      <c r="AQ109" s="147">
        <v>1.0174601622837032</v>
      </c>
      <c r="AR109" s="147">
        <v>1.1615284974093267</v>
      </c>
      <c r="AS109" s="147">
        <v>1.1701837023080546</v>
      </c>
      <c r="AT109" s="147">
        <v>1.0093945533105042</v>
      </c>
      <c r="AU109" s="147">
        <v>1.0219368546613488</v>
      </c>
      <c r="AV109" s="147">
        <v>1.113440765785545</v>
      </c>
      <c r="AW109" s="147">
        <v>1.162860615364933</v>
      </c>
      <c r="AX109" s="147">
        <v>1.1424870466321244</v>
      </c>
      <c r="AY109" s="147">
        <v>1.1107512953367877</v>
      </c>
      <c r="AZ109" s="147">
        <v>1.0946773433820067</v>
      </c>
      <c r="BA109" s="147">
        <v>1.0378636907134315</v>
      </c>
      <c r="BB109" s="147">
        <v>1.1166054630514612</v>
      </c>
      <c r="BC109" s="147">
        <v>1.074338696482138</v>
      </c>
      <c r="BD109" s="147">
        <v>1.029551545470788</v>
      </c>
      <c r="BE109" s="147">
        <v>1.0729927007299267</v>
      </c>
      <c r="BF109" s="147">
        <v>1.0191199007516605</v>
      </c>
      <c r="BG109" s="147">
        <v>1.0137931034482759</v>
      </c>
    </row>
    <row r="110" spans="1:59" x14ac:dyDescent="0.25">
      <c r="A110" t="s">
        <v>184</v>
      </c>
      <c r="B110" s="147">
        <v>0.42509162138253503</v>
      </c>
      <c r="C110" s="147">
        <v>0.42983397905677695</v>
      </c>
      <c r="D110" s="147">
        <v>0.51424870466321249</v>
      </c>
      <c r="E110" s="147">
        <v>0.4898728214790391</v>
      </c>
      <c r="F110" s="147">
        <v>0.53098362025739598</v>
      </c>
      <c r="G110" s="147">
        <v>0.51640759930915392</v>
      </c>
      <c r="H110" s="147">
        <v>0.48622310674947683</v>
      </c>
      <c r="I110" s="147">
        <v>0.57071390285612211</v>
      </c>
      <c r="J110" s="147">
        <v>0.4243280148145378</v>
      </c>
      <c r="K110" s="147">
        <v>0.60726462455367936</v>
      </c>
      <c r="L110" s="147">
        <v>0.47315164466301729</v>
      </c>
      <c r="M110" s="147">
        <v>0.82235021882388459</v>
      </c>
      <c r="N110" s="147">
        <v>0.47988614378794286</v>
      </c>
      <c r="O110" s="147">
        <v>0.49448967842750235</v>
      </c>
      <c r="P110" s="147">
        <v>0.54300028172809567</v>
      </c>
      <c r="Q110" s="147">
        <v>0.65864366114500128</v>
      </c>
      <c r="R110" s="147">
        <v>0.56832901554404147</v>
      </c>
      <c r="S110" s="147">
        <v>0.81088082901554392</v>
      </c>
      <c r="T110" s="147">
        <v>0.64328206815253453</v>
      </c>
      <c r="U110" s="147">
        <v>0.64191885712739638</v>
      </c>
      <c r="V110" s="147">
        <v>0.49432852541660838</v>
      </c>
      <c r="W110" s="147">
        <v>0.66982262184825436</v>
      </c>
      <c r="X110" s="147">
        <v>0.65814974488786937</v>
      </c>
      <c r="Y110" s="147">
        <v>0.58071903946667269</v>
      </c>
      <c r="Z110" s="147">
        <v>0.69192867529753943</v>
      </c>
      <c r="AA110" s="147">
        <v>0.71469454151102552</v>
      </c>
      <c r="AB110" s="147">
        <v>0.51708797822787478</v>
      </c>
      <c r="AC110" s="147">
        <v>0.63725490196078438</v>
      </c>
      <c r="AD110" s="147">
        <v>0.57584659511472969</v>
      </c>
      <c r="AE110" s="147">
        <v>0.37894950726404564</v>
      </c>
      <c r="AF110" s="147">
        <v>0.73153856798019712</v>
      </c>
      <c r="AG110" s="147">
        <v>0.72953982872342071</v>
      </c>
      <c r="AH110" s="147">
        <v>0.61263261781396505</v>
      </c>
      <c r="AI110" s="147">
        <v>0.62520670267886691</v>
      </c>
      <c r="AJ110" s="147">
        <v>0.60093467438788994</v>
      </c>
      <c r="AK110" s="147">
        <v>0.58490588615395678</v>
      </c>
      <c r="AL110" s="147">
        <v>0.73276809546239596</v>
      </c>
      <c r="AM110" s="147">
        <v>0.82793609671848012</v>
      </c>
      <c r="AN110" s="147">
        <v>0.73842242461300822</v>
      </c>
      <c r="AO110" s="147">
        <v>0.70114838045026229</v>
      </c>
      <c r="AP110" s="147">
        <v>0.59591985144207671</v>
      </c>
      <c r="AQ110" s="147">
        <v>0.55323804142673394</v>
      </c>
      <c r="AR110" s="147">
        <v>0.97442093837678467</v>
      </c>
      <c r="AS110" s="147">
        <v>0.76143275512502839</v>
      </c>
      <c r="AT110" s="147">
        <v>0.55839669829307148</v>
      </c>
      <c r="AU110" s="147">
        <v>0.64256655579555555</v>
      </c>
      <c r="AV110" s="147">
        <v>0.81252943947244494</v>
      </c>
      <c r="AW110" s="147">
        <v>0.79839096823321054</v>
      </c>
      <c r="AX110" s="147">
        <v>0.60337152448368991</v>
      </c>
      <c r="AY110" s="147">
        <v>0.58644600830046678</v>
      </c>
      <c r="AZ110" s="147">
        <v>0.77112738967303929</v>
      </c>
      <c r="BA110" s="147">
        <v>0.9787888601036272</v>
      </c>
      <c r="BB110" s="147">
        <v>0.93311783999619746</v>
      </c>
      <c r="BC110" s="147">
        <v>0.70791425378441575</v>
      </c>
      <c r="BD110" s="147">
        <v>0.79530557463012685</v>
      </c>
      <c r="BE110" s="147">
        <v>0.83870967741935487</v>
      </c>
      <c r="BF110" s="147">
        <v>0.72715496938294877</v>
      </c>
      <c r="BG110" s="147">
        <v>0.97014925373134342</v>
      </c>
    </row>
    <row r="111" spans="1:59" x14ac:dyDescent="0.25">
      <c r="A111" t="s">
        <v>185</v>
      </c>
      <c r="B111" s="147">
        <v>0.80626360912089579</v>
      </c>
      <c r="C111" s="147">
        <v>0.91668457454852248</v>
      </c>
      <c r="D111" s="147">
        <v>0.89334230104955503</v>
      </c>
      <c r="E111" s="147">
        <v>0.86675622081494286</v>
      </c>
      <c r="F111" s="147">
        <v>0.89417056252215144</v>
      </c>
      <c r="G111" s="147">
        <v>0.8848037476045143</v>
      </c>
      <c r="H111" s="147">
        <v>0.84559012967681002</v>
      </c>
      <c r="I111" s="147">
        <v>0.94710962105049312</v>
      </c>
      <c r="J111" s="147">
        <v>0.94786582615928894</v>
      </c>
      <c r="K111" s="147">
        <v>0.98120981334665069</v>
      </c>
      <c r="L111" s="147">
        <v>0.95924196701398801</v>
      </c>
      <c r="M111" s="147">
        <v>1.1052972990504919</v>
      </c>
      <c r="N111" s="147">
        <v>1.1314955480657982</v>
      </c>
      <c r="O111" s="147">
        <v>1.0516876088187788</v>
      </c>
      <c r="P111" s="147">
        <v>0.99545420270808871</v>
      </c>
      <c r="Q111" s="147">
        <v>0.93374471667491188</v>
      </c>
      <c r="R111" s="147">
        <v>0.90574545968982656</v>
      </c>
      <c r="S111" s="147">
        <v>1.0220869984335463</v>
      </c>
      <c r="T111" s="147">
        <v>1.1314651184307918</v>
      </c>
      <c r="U111" s="147">
        <v>1.1190239156503836</v>
      </c>
      <c r="V111" s="147">
        <v>1.1214099828851429</v>
      </c>
      <c r="W111" s="147">
        <v>1.1114851280401643</v>
      </c>
      <c r="X111" s="147">
        <v>1.0740870714035053</v>
      </c>
      <c r="Y111" s="147">
        <v>0.96047423719055847</v>
      </c>
      <c r="Z111" s="147">
        <v>0.97130769596425337</v>
      </c>
      <c r="AA111" s="147">
        <v>0.9875008735411861</v>
      </c>
      <c r="AB111" s="147">
        <v>1.018273147965036</v>
      </c>
      <c r="AC111" s="147">
        <v>0.95422535211267623</v>
      </c>
      <c r="AD111" s="147">
        <v>0.97779557230334435</v>
      </c>
      <c r="AE111" s="147">
        <v>0.67319551926688603</v>
      </c>
      <c r="AF111" s="147">
        <v>1.0531088082901556</v>
      </c>
      <c r="AG111" s="147">
        <v>0.96883356024173106</v>
      </c>
      <c r="AH111" s="147">
        <v>1.0120441880926776</v>
      </c>
      <c r="AI111" s="147">
        <v>1.023061862472552</v>
      </c>
      <c r="AJ111" s="147">
        <v>1.0081041583632258</v>
      </c>
      <c r="AK111" s="147">
        <v>1.0885743282944289</v>
      </c>
      <c r="AL111" s="147">
        <v>1.0590085775242741</v>
      </c>
      <c r="AM111" s="147">
        <v>1.104594127806563</v>
      </c>
      <c r="AN111" s="147">
        <v>0.91450777202072542</v>
      </c>
      <c r="AO111" s="147">
        <v>0.83731264266062633</v>
      </c>
      <c r="AP111" s="147">
        <v>1.0240975463537876</v>
      </c>
      <c r="AQ111" s="147">
        <v>0.97273455481986959</v>
      </c>
      <c r="AR111" s="147">
        <v>1.1868755160406372</v>
      </c>
      <c r="AS111" s="147">
        <v>1.154747046884258</v>
      </c>
      <c r="AT111" s="147">
        <v>0.97779557230334435</v>
      </c>
      <c r="AU111" s="147">
        <v>1.0249434716039869</v>
      </c>
      <c r="AV111" s="147">
        <v>1.1292075799847823</v>
      </c>
      <c r="AW111" s="147">
        <v>1.0875528681298474</v>
      </c>
      <c r="AX111" s="147">
        <v>1.1247308179219799</v>
      </c>
      <c r="AY111" s="147">
        <v>1.0281397012595659</v>
      </c>
      <c r="AZ111" s="147">
        <v>1.0594912859161565</v>
      </c>
      <c r="BA111" s="147">
        <v>1.022195633878507</v>
      </c>
      <c r="BB111" s="147">
        <v>1.0790122480190907</v>
      </c>
      <c r="BC111" s="147">
        <v>1.0751739452257589</v>
      </c>
      <c r="BD111" s="147">
        <v>1.0193053156783729</v>
      </c>
      <c r="BE111" s="147">
        <v>1.0585937500000002</v>
      </c>
      <c r="BF111" s="147">
        <v>1.0628986644097187</v>
      </c>
      <c r="BG111" s="147">
        <v>1.0226415094339623</v>
      </c>
    </row>
    <row r="112" spans="1:59" x14ac:dyDescent="0.25">
      <c r="A112" t="s">
        <v>186</v>
      </c>
      <c r="B112" s="147">
        <v>0.80955475542285049</v>
      </c>
      <c r="C112" s="147">
        <v>1.0215169833045481</v>
      </c>
      <c r="D112" s="147">
        <v>1.0331372472632359</v>
      </c>
      <c r="E112" s="147">
        <v>1.0255229322586834</v>
      </c>
      <c r="F112" s="147">
        <v>1.0099296264790039</v>
      </c>
      <c r="G112" s="147">
        <v>0.97976883220406541</v>
      </c>
      <c r="H112" s="147">
        <v>0.83220054861322779</v>
      </c>
      <c r="I112" s="147">
        <v>1.0726415534705689</v>
      </c>
      <c r="J112" s="147">
        <v>1.1289138540506511</v>
      </c>
      <c r="K112" s="147">
        <v>1.2366290389505377</v>
      </c>
      <c r="L112" s="147">
        <v>1.0669464308654135</v>
      </c>
      <c r="M112" s="147">
        <v>0.95134063818341397</v>
      </c>
      <c r="N112" s="147">
        <v>1.3614910492841883</v>
      </c>
      <c r="O112" s="147">
        <v>1.3609157934729343</v>
      </c>
      <c r="P112" s="147">
        <v>0.91492147648311051</v>
      </c>
      <c r="Q112" s="147">
        <v>0.96765671750711557</v>
      </c>
      <c r="R112" s="147">
        <v>0.96911917098445599</v>
      </c>
      <c r="S112" s="147">
        <v>1.0220158373252517</v>
      </c>
      <c r="T112" s="147">
        <v>1.0326210765212178</v>
      </c>
      <c r="U112" s="147">
        <v>1.2658477576915492</v>
      </c>
      <c r="V112" s="147">
        <v>1.0267078852266296</v>
      </c>
      <c r="W112" s="147">
        <v>0.56421321598410101</v>
      </c>
      <c r="X112" s="147">
        <v>0.47637194272661437</v>
      </c>
      <c r="Y112" s="147">
        <v>0.61985869053226561</v>
      </c>
      <c r="Z112" s="147">
        <v>1.2081942045672616</v>
      </c>
      <c r="AA112" s="147">
        <v>1.4274757764702437</v>
      </c>
      <c r="AB112" s="147">
        <v>1.6000403413890045</v>
      </c>
      <c r="AC112" s="147">
        <v>1.5391705069124426</v>
      </c>
      <c r="AD112" s="147">
        <v>1.4519349181937358</v>
      </c>
      <c r="AE112" s="147">
        <v>0.26239942710307934</v>
      </c>
      <c r="AF112" s="147">
        <v>1.4330058846974421</v>
      </c>
      <c r="AG112" s="147">
        <v>1.3439532576342192</v>
      </c>
      <c r="AH112" s="147">
        <v>1.3902791171551083</v>
      </c>
      <c r="AI112" s="147">
        <v>1.1395639847492425</v>
      </c>
      <c r="AJ112" s="147">
        <v>1.1665323354442525</v>
      </c>
      <c r="AK112" s="147">
        <v>1.4839094652637053</v>
      </c>
      <c r="AL112" s="147">
        <v>1.46354443203525</v>
      </c>
      <c r="AM112" s="147">
        <v>1.5891615088405473</v>
      </c>
      <c r="AN112" s="147">
        <v>1.1312799846478601</v>
      </c>
      <c r="AO112" s="147">
        <v>0.93345894174909716</v>
      </c>
      <c r="AP112" s="147">
        <v>1.0354087995082111</v>
      </c>
      <c r="AQ112" s="147">
        <v>1.0210362694300521</v>
      </c>
      <c r="AR112" s="147">
        <v>0.96700549776529698</v>
      </c>
      <c r="AS112" s="147">
        <v>1.6270727190182106</v>
      </c>
      <c r="AT112" s="147">
        <v>1.1942491714512438</v>
      </c>
      <c r="AU112" s="147">
        <v>1.3476045734312636</v>
      </c>
      <c r="AV112" s="147">
        <v>1.1940932642487048</v>
      </c>
      <c r="AW112" s="147">
        <v>1.0031897668393783</v>
      </c>
      <c r="AX112" s="147">
        <v>1.0005840791333018</v>
      </c>
      <c r="AY112" s="147">
        <v>0.96911917098445577</v>
      </c>
      <c r="AZ112" s="147">
        <v>0.99060210827228889</v>
      </c>
      <c r="BA112" s="147">
        <v>1.3453960725713452</v>
      </c>
      <c r="BB112" s="147">
        <v>1.5126834279372841</v>
      </c>
      <c r="BC112" s="147">
        <v>1.0912770496799757</v>
      </c>
      <c r="BD112" s="147">
        <v>1.1268827569586699</v>
      </c>
      <c r="BE112" s="147">
        <v>1.178130511463845</v>
      </c>
      <c r="BF112" s="147">
        <v>0.64472213755968699</v>
      </c>
      <c r="BG112" s="147">
        <v>1.1208053691275166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12A3B-79C4-4E32-A2D1-A25A66F4BA0F}">
  <dimension ref="A1:AG72"/>
  <sheetViews>
    <sheetView zoomScale="85" zoomScaleNormal="85" workbookViewId="0"/>
  </sheetViews>
  <sheetFormatPr baseColWidth="10" defaultRowHeight="15" x14ac:dyDescent="0.25"/>
  <cols>
    <col min="2" max="21" width="11.7109375" bestFit="1" customWidth="1"/>
    <col min="22" max="22" width="14.5703125" bestFit="1" customWidth="1"/>
    <col min="23" max="33" width="11.7109375" bestFit="1" customWidth="1"/>
  </cols>
  <sheetData>
    <row r="1" spans="1:33" x14ac:dyDescent="0.25">
      <c r="A1" s="144" t="s">
        <v>197</v>
      </c>
    </row>
    <row r="3" spans="1:33" x14ac:dyDescent="0.25">
      <c r="A3" s="144" t="s">
        <v>84</v>
      </c>
    </row>
    <row r="4" spans="1:33" x14ac:dyDescent="0.25">
      <c r="A4" s="144"/>
    </row>
    <row r="5" spans="1:33" x14ac:dyDescent="0.25">
      <c r="A5" s="146" t="s">
        <v>81</v>
      </c>
    </row>
    <row r="6" spans="1:33" x14ac:dyDescent="0.25">
      <c r="A6" s="144" t="s">
        <v>71</v>
      </c>
      <c r="B6" t="s">
        <v>85</v>
      </c>
      <c r="C6" t="s">
        <v>86</v>
      </c>
      <c r="D6" t="s">
        <v>87</v>
      </c>
      <c r="E6" t="s">
        <v>88</v>
      </c>
      <c r="F6" t="s">
        <v>89</v>
      </c>
      <c r="G6" t="s">
        <v>90</v>
      </c>
      <c r="H6" t="s">
        <v>91</v>
      </c>
      <c r="I6" t="s">
        <v>92</v>
      </c>
      <c r="J6" t="s">
        <v>93</v>
      </c>
      <c r="K6" t="s">
        <v>94</v>
      </c>
      <c r="L6" t="s">
        <v>95</v>
      </c>
      <c r="M6" t="s">
        <v>96</v>
      </c>
      <c r="N6" t="s">
        <v>97</v>
      </c>
      <c r="O6" t="s">
        <v>98</v>
      </c>
      <c r="P6" t="s">
        <v>99</v>
      </c>
      <c r="Q6" t="s">
        <v>100</v>
      </c>
      <c r="R6" t="s">
        <v>101</v>
      </c>
      <c r="S6" t="s">
        <v>102</v>
      </c>
      <c r="T6" t="s">
        <v>103</v>
      </c>
      <c r="U6" t="s">
        <v>104</v>
      </c>
      <c r="V6" t="s">
        <v>105</v>
      </c>
      <c r="W6" t="s">
        <v>106</v>
      </c>
      <c r="X6" t="s">
        <v>107</v>
      </c>
      <c r="Y6" t="s">
        <v>108</v>
      </c>
      <c r="Z6" t="s">
        <v>109</v>
      </c>
      <c r="AA6" t="s">
        <v>110</v>
      </c>
      <c r="AB6" t="s">
        <v>111</v>
      </c>
      <c r="AC6" t="s">
        <v>112</v>
      </c>
      <c r="AD6" t="s">
        <v>113</v>
      </c>
      <c r="AE6" t="s">
        <v>114</v>
      </c>
      <c r="AF6" t="s">
        <v>115</v>
      </c>
      <c r="AG6" t="s">
        <v>116</v>
      </c>
    </row>
    <row r="7" spans="1:33" x14ac:dyDescent="0.25">
      <c r="A7" t="s">
        <v>59</v>
      </c>
      <c r="B7" s="147">
        <v>-26.610446843501794</v>
      </c>
      <c r="C7" s="147">
        <v>-17.029568836050863</v>
      </c>
      <c r="D7" s="147">
        <v>-15.572485048552007</v>
      </c>
      <c r="E7" s="147">
        <v>-13.113287860236058</v>
      </c>
      <c r="F7" s="147">
        <v>-1.9210571986367113</v>
      </c>
      <c r="G7" s="147">
        <v>-0.72440082717421572</v>
      </c>
      <c r="H7" s="147">
        <v>2.1346241868593712</v>
      </c>
      <c r="I7" s="147">
        <v>10.947647809237042</v>
      </c>
      <c r="J7" s="147">
        <v>11.648639877488813</v>
      </c>
      <c r="K7" s="147">
        <v>4.3046653899680134</v>
      </c>
      <c r="L7" s="147">
        <v>4.4446228224642486</v>
      </c>
      <c r="M7" s="147">
        <v>6.5735968117481818</v>
      </c>
      <c r="N7" s="147">
        <v>-3.0726343146906605</v>
      </c>
      <c r="O7" s="147">
        <v>26.335584255597354</v>
      </c>
      <c r="P7" s="147">
        <v>3.2116889759160347</v>
      </c>
      <c r="Q7" s="147">
        <v>-6.0223652590968673</v>
      </c>
      <c r="R7" s="147">
        <v>-7.9954566868030348</v>
      </c>
      <c r="S7" s="147">
        <v>-10.204686104808232</v>
      </c>
      <c r="T7" s="147">
        <v>-33.445824335579857</v>
      </c>
      <c r="U7" s="147">
        <v>-40.652450425258458</v>
      </c>
      <c r="V7" s="147">
        <v>-39.765671332518778</v>
      </c>
      <c r="W7" s="147">
        <v>-39.27257120721432</v>
      </c>
      <c r="X7" s="147">
        <v>-43.00866894184712</v>
      </c>
      <c r="Y7" s="147">
        <v>-33.822836900926667</v>
      </c>
      <c r="Z7" s="147">
        <v>-34.947661202893919</v>
      </c>
      <c r="AA7" s="147">
        <v>-34.897298306989924</v>
      </c>
      <c r="AB7" s="147">
        <v>-26.572060717001921</v>
      </c>
      <c r="AC7" s="147">
        <v>-30.344459716702794</v>
      </c>
      <c r="AD7" s="147">
        <v>-29.939573854962042</v>
      </c>
      <c r="AE7" s="147">
        <v>-32.223902865456679</v>
      </c>
      <c r="AF7" s="147">
        <v>-22.939609819830604</v>
      </c>
      <c r="AG7" s="147">
        <v>-36.581332842317764</v>
      </c>
    </row>
    <row r="8" spans="1:33" x14ac:dyDescent="0.25">
      <c r="A8" t="s">
        <v>60</v>
      </c>
      <c r="B8" s="147">
        <v>-2.2295057263411393</v>
      </c>
      <c r="C8" s="147">
        <v>40.240655401945759</v>
      </c>
      <c r="D8" s="147">
        <v>58.996536796536823</v>
      </c>
      <c r="E8" s="147">
        <v>0.89405240007648901</v>
      </c>
      <c r="F8" s="147">
        <v>-0.98753595397891336</v>
      </c>
      <c r="G8" s="147">
        <v>0.26929392446637118</v>
      </c>
      <c r="H8" s="147">
        <v>-0.38991596638653708</v>
      </c>
      <c r="I8" s="147">
        <v>-1.3186813186813013</v>
      </c>
      <c r="J8" s="147">
        <v>0.58243727598567441</v>
      </c>
      <c r="K8" s="147">
        <v>-1.5149448801000114</v>
      </c>
      <c r="L8" s="147">
        <v>-2.4462456377349997</v>
      </c>
      <c r="M8" s="147">
        <v>-0.71253071253071809</v>
      </c>
      <c r="N8" s="147">
        <v>0.50469855347905968</v>
      </c>
      <c r="O8" s="147">
        <v>-3.3805358878245171</v>
      </c>
      <c r="P8" s="147">
        <v>-1.3584080975385016</v>
      </c>
      <c r="Q8" s="147">
        <v>-2.1935157041540072</v>
      </c>
      <c r="R8" s="147">
        <v>-2.2077022077021686</v>
      </c>
      <c r="S8" s="147">
        <v>-0.9816549570647618</v>
      </c>
      <c r="T8" s="147">
        <v>-0.32476875642341552</v>
      </c>
      <c r="U8" s="147">
        <v>2.1138954941771888</v>
      </c>
      <c r="V8" s="147">
        <v>-0.6541606541606636</v>
      </c>
      <c r="W8" s="147">
        <v>-1.8221574344023286</v>
      </c>
      <c r="X8" s="147">
        <v>-1.7631917631917349</v>
      </c>
      <c r="Y8" s="147">
        <v>-1.1053931659119034</v>
      </c>
      <c r="Z8" s="147">
        <v>-1.2720895723728614</v>
      </c>
      <c r="AA8" s="147">
        <v>-2.190343361891474</v>
      </c>
      <c r="AB8" s="147">
        <v>-1.8748562226823178</v>
      </c>
      <c r="AC8" s="147">
        <v>-1.8953252032520271</v>
      </c>
      <c r="AD8" s="147">
        <v>-1.4702655255650614</v>
      </c>
      <c r="AE8" s="147">
        <v>-1.9650655021834047</v>
      </c>
      <c r="AF8" s="147">
        <v>-3.2599531615924846</v>
      </c>
      <c r="AG8" s="147">
        <v>-0.6025949705724688</v>
      </c>
    </row>
    <row r="9" spans="1:33" x14ac:dyDescent="0.25">
      <c r="A9" s="149" t="s">
        <v>29</v>
      </c>
      <c r="B9" s="150">
        <v>1.8760336021607834E-14</v>
      </c>
      <c r="C9" s="150">
        <v>0</v>
      </c>
      <c r="D9" s="150">
        <v>1.8760336021607834E-14</v>
      </c>
      <c r="E9" s="150">
        <v>0</v>
      </c>
      <c r="F9" s="150">
        <v>0</v>
      </c>
      <c r="G9" s="150">
        <v>0</v>
      </c>
      <c r="H9" s="150">
        <v>0</v>
      </c>
      <c r="I9" s="150">
        <v>0</v>
      </c>
      <c r="J9" s="150">
        <v>1.8760336021607834E-14</v>
      </c>
      <c r="K9" s="150">
        <v>0</v>
      </c>
      <c r="L9" s="150">
        <v>0</v>
      </c>
      <c r="M9" s="150">
        <v>0</v>
      </c>
      <c r="N9" s="150">
        <v>0</v>
      </c>
      <c r="O9" s="150">
        <v>0</v>
      </c>
      <c r="P9" s="150">
        <v>0</v>
      </c>
      <c r="Q9" s="150">
        <v>0</v>
      </c>
      <c r="R9" s="150">
        <v>1.8760336021607834E-14</v>
      </c>
      <c r="S9" s="150">
        <v>0</v>
      </c>
      <c r="T9" s="150">
        <v>0</v>
      </c>
      <c r="U9" s="150">
        <v>0</v>
      </c>
      <c r="V9" s="150">
        <v>0</v>
      </c>
      <c r="W9" s="150">
        <v>0</v>
      </c>
      <c r="X9" s="150">
        <v>0</v>
      </c>
      <c r="Y9" s="150">
        <v>0</v>
      </c>
      <c r="Z9" s="150">
        <v>0</v>
      </c>
      <c r="AA9" s="150">
        <v>0</v>
      </c>
      <c r="AB9" s="150">
        <v>0</v>
      </c>
      <c r="AC9" s="150">
        <v>1.8760336021607834E-14</v>
      </c>
      <c r="AD9" s="150">
        <v>0</v>
      </c>
      <c r="AE9" s="150">
        <v>0</v>
      </c>
      <c r="AF9" s="150">
        <v>1.8760336021607834E-14</v>
      </c>
      <c r="AG9" s="150">
        <v>0</v>
      </c>
    </row>
    <row r="10" spans="1:33" x14ac:dyDescent="0.25">
      <c r="A10" t="s">
        <v>28</v>
      </c>
      <c r="B10" s="147">
        <v>-11.005895715331837</v>
      </c>
      <c r="C10" s="147">
        <v>-1.578838235729741</v>
      </c>
      <c r="D10" s="147">
        <v>3.1297627991842956</v>
      </c>
      <c r="E10" s="147">
        <v>-0.36557090226315031</v>
      </c>
      <c r="F10" s="147">
        <v>7.4443555224519207</v>
      </c>
      <c r="G10" s="147">
        <v>9.0678391618830485</v>
      </c>
      <c r="H10" s="147">
        <v>13.629835405236479</v>
      </c>
      <c r="I10" s="147">
        <v>16.21560257923894</v>
      </c>
      <c r="J10" s="147">
        <v>20.128918002818295</v>
      </c>
      <c r="K10" s="147">
        <v>7.4129385476749219</v>
      </c>
      <c r="L10" s="147">
        <v>7.3997783862387232</v>
      </c>
      <c r="M10" s="147">
        <v>12.273118884689097</v>
      </c>
      <c r="N10" s="147">
        <v>3.9055280538852535</v>
      </c>
      <c r="O10" s="147">
        <v>28.585541148488414</v>
      </c>
      <c r="P10" s="147">
        <v>16.008760672792281</v>
      </c>
      <c r="Q10" s="147">
        <v>5.4573086487979987</v>
      </c>
      <c r="R10" s="147">
        <v>4.5885318612591526</v>
      </c>
      <c r="S10" s="147">
        <v>7.8679331101089769</v>
      </c>
      <c r="T10" s="147">
        <v>-14.420256002989829</v>
      </c>
      <c r="U10" s="147">
        <v>-34.093063263124954</v>
      </c>
      <c r="V10" s="147">
        <v>-20.550994001407226</v>
      </c>
      <c r="W10" s="147">
        <v>-18.726055947762813</v>
      </c>
      <c r="X10" s="147">
        <v>-24.065860429496787</v>
      </c>
      <c r="Y10" s="147">
        <v>-13.227563633641722</v>
      </c>
      <c r="Z10" s="147">
        <v>-13.951590516102508</v>
      </c>
      <c r="AA10" s="147">
        <v>-14.754182042124231</v>
      </c>
      <c r="AB10" s="147">
        <v>-10.283143879981818</v>
      </c>
      <c r="AC10" s="147">
        <v>-12.564791084746741</v>
      </c>
      <c r="AD10" s="147">
        <v>-11.730386636126068</v>
      </c>
      <c r="AE10" s="147">
        <v>-15.352756281696353</v>
      </c>
      <c r="AF10" s="147">
        <v>-16.22583080109159</v>
      </c>
      <c r="AG10" s="147">
        <v>-19.218358250533939</v>
      </c>
    </row>
    <row r="11" spans="1:33" x14ac:dyDescent="0.25">
      <c r="A11" t="s">
        <v>3</v>
      </c>
      <c r="B11" s="147">
        <v>-11.74965387658226</v>
      </c>
      <c r="C11" s="147">
        <v>0.58243727598565986</v>
      </c>
      <c r="D11" s="147">
        <v>7.7855113636363704</v>
      </c>
      <c r="E11" s="147">
        <v>0.72634287148590682</v>
      </c>
      <c r="F11" s="147">
        <v>-5.8305369127516844</v>
      </c>
      <c r="G11" s="147">
        <v>-4.8455459770114953</v>
      </c>
      <c r="H11" s="147">
        <v>-14.161764705882355</v>
      </c>
      <c r="I11" s="147">
        <v>-10.056089743589734</v>
      </c>
      <c r="J11" s="147">
        <v>-8.5328461021505131</v>
      </c>
      <c r="K11" s="147">
        <v>-2.8863365155131282</v>
      </c>
      <c r="L11" s="147">
        <v>-7.1217494089834581</v>
      </c>
      <c r="M11" s="147">
        <v>-7.7798679361179488</v>
      </c>
      <c r="N11" s="147">
        <v>-6.6657427937915541</v>
      </c>
      <c r="O11" s="147">
        <v>-0.79947157434399163</v>
      </c>
      <c r="P11" s="147">
        <v>9.3014039855072497</v>
      </c>
      <c r="Q11" s="147">
        <v>-5.9607712765957643</v>
      </c>
      <c r="R11" s="147">
        <v>-4.4649818087317588</v>
      </c>
      <c r="S11" s="147">
        <v>-4.397733094262275</v>
      </c>
      <c r="T11" s="147">
        <v>-8.6454586330935363</v>
      </c>
      <c r="U11" s="147">
        <v>-25.44214148527529</v>
      </c>
      <c r="V11" s="147">
        <v>-20.276988636363622</v>
      </c>
      <c r="W11" s="147">
        <v>-20.358338647959176</v>
      </c>
      <c r="X11" s="147">
        <v>-24.155405405405407</v>
      </c>
      <c r="Y11" s="147">
        <v>-18.117345100864565</v>
      </c>
      <c r="Z11" s="147">
        <v>-16.5279745042493</v>
      </c>
      <c r="AA11" s="147">
        <v>-17.319342747559258</v>
      </c>
      <c r="AB11" s="147">
        <v>-7.9269826892109414</v>
      </c>
      <c r="AC11" s="147">
        <v>-11.769959984756094</v>
      </c>
      <c r="AD11" s="147">
        <v>-12.708813364055317</v>
      </c>
      <c r="AE11" s="147">
        <v>-15.751228165938869</v>
      </c>
      <c r="AF11" s="147">
        <v>-21.793032786885227</v>
      </c>
      <c r="AG11" s="147">
        <v>-22.158093398876392</v>
      </c>
    </row>
    <row r="12" spans="1:33" x14ac:dyDescent="0.25">
      <c r="A12" t="s">
        <v>4</v>
      </c>
      <c r="B12" s="147">
        <v>-40.765443884063707</v>
      </c>
      <c r="C12" s="147">
        <v>-28.116149448095324</v>
      </c>
      <c r="D12" s="147">
        <v>-28.565216242635579</v>
      </c>
      <c r="E12" s="147">
        <v>-19.324435200844047</v>
      </c>
      <c r="F12" s="147">
        <v>-2.4425161251313994</v>
      </c>
      <c r="G12" s="147">
        <v>-1.4010896324577937</v>
      </c>
      <c r="H12" s="147">
        <v>3.6206984973588687</v>
      </c>
      <c r="I12" s="147">
        <v>17.470249405733302</v>
      </c>
      <c r="J12" s="147">
        <v>19.471240230865643</v>
      </c>
      <c r="K12" s="147">
        <v>7.346757027255908</v>
      </c>
      <c r="L12" s="147">
        <v>7.0719999340452571</v>
      </c>
      <c r="M12" s="147">
        <v>10.640013081163914</v>
      </c>
      <c r="N12" s="147">
        <v>-1.9190136420663191</v>
      </c>
      <c r="O12" s="147">
        <v>34.517815097143625</v>
      </c>
      <c r="P12" s="147">
        <v>4.7034411690793609</v>
      </c>
      <c r="Q12" s="147">
        <v>-8.715798846203775</v>
      </c>
      <c r="R12" s="147">
        <v>-15.11671956310138</v>
      </c>
      <c r="S12" s="147">
        <v>-15.639098908533027</v>
      </c>
      <c r="T12" s="147">
        <v>-52.255513810398924</v>
      </c>
      <c r="U12" s="147">
        <v>-60.219519010977443</v>
      </c>
      <c r="V12" s="147">
        <v>-61.49694415823447</v>
      </c>
      <c r="W12" s="147">
        <v>-60.854402789886649</v>
      </c>
      <c r="X12" s="147">
        <v>-66.4203455189392</v>
      </c>
      <c r="Y12" s="147">
        <v>-52.393538839573971</v>
      </c>
      <c r="Z12" s="147">
        <v>-53.99745445893668</v>
      </c>
      <c r="AA12" s="147">
        <v>-53.957061393962448</v>
      </c>
      <c r="AB12" s="147">
        <v>-40.556685717976023</v>
      </c>
      <c r="AC12" s="147">
        <v>-46.831208667361288</v>
      </c>
      <c r="AD12" s="147">
        <v>-45.641136900241989</v>
      </c>
      <c r="AE12" s="147">
        <v>-50.085090020292157</v>
      </c>
      <c r="AF12" s="147">
        <v>-44.148003106226241</v>
      </c>
      <c r="AG12" s="147">
        <v>-55.099853387276355</v>
      </c>
    </row>
    <row r="13" spans="1:33" x14ac:dyDescent="0.25">
      <c r="A13" t="s">
        <v>5</v>
      </c>
      <c r="B13" s="147">
        <v>5.0453559927302969</v>
      </c>
      <c r="C13" s="147">
        <v>12.692866751532556</v>
      </c>
      <c r="D13" s="147">
        <v>25.230593084497382</v>
      </c>
      <c r="E13" s="147">
        <v>3.1056214783567277</v>
      </c>
      <c r="F13" s="147">
        <v>-1.0706698448655823</v>
      </c>
      <c r="G13" s="147">
        <v>0.35843539187588475</v>
      </c>
      <c r="H13" s="147">
        <v>-9.787524077641125</v>
      </c>
      <c r="I13" s="147">
        <v>-22.861202609313448</v>
      </c>
      <c r="J13" s="147">
        <v>-22.168955337071036</v>
      </c>
      <c r="K13" s="147">
        <v>-20.102438936414515</v>
      </c>
      <c r="L13" s="147">
        <v>-20.590599710595431</v>
      </c>
      <c r="M13" s="147">
        <v>-18.58038482723622</v>
      </c>
      <c r="N13" s="147">
        <v>-15.239015454042779</v>
      </c>
      <c r="O13" s="147">
        <v>-24.491264659876183</v>
      </c>
      <c r="P13" s="147">
        <v>-27.059832804001022</v>
      </c>
      <c r="Q13" s="147">
        <v>-5.911892384372158</v>
      </c>
      <c r="R13" s="147">
        <v>-0.30425697931992951</v>
      </c>
      <c r="S13" s="147">
        <v>-2.8931122764999451</v>
      </c>
      <c r="T13" s="147">
        <v>15.864668466737955</v>
      </c>
      <c r="U13" s="147">
        <v>20.194028839858504</v>
      </c>
      <c r="V13" s="147">
        <v>8.9570134595323569</v>
      </c>
      <c r="W13" s="147">
        <v>10.068819719323507</v>
      </c>
      <c r="X13" s="147">
        <v>8.1809221333917623</v>
      </c>
      <c r="Y13" s="147">
        <v>7.3944352093148025</v>
      </c>
      <c r="Z13" s="147">
        <v>9.093341705853371</v>
      </c>
      <c r="AA13" s="147">
        <v>7.5774023446419969</v>
      </c>
      <c r="AB13" s="147">
        <v>9.2736587205977106</v>
      </c>
      <c r="AC13" s="147">
        <v>8.960496405971627</v>
      </c>
      <c r="AD13" s="147">
        <v>7.7126064531605909</v>
      </c>
      <c r="AE13" s="147">
        <v>7.6655703804736284</v>
      </c>
      <c r="AF13" s="147">
        <v>28.67242020068549</v>
      </c>
      <c r="AG13" s="147">
        <v>21.358220360569437</v>
      </c>
    </row>
    <row r="14" spans="1:33" x14ac:dyDescent="0.25">
      <c r="A14" t="s">
        <v>61</v>
      </c>
      <c r="B14" s="147">
        <v>52.237793851717932</v>
      </c>
      <c r="C14" s="147">
        <v>9.2037890424987374</v>
      </c>
      <c r="D14" s="147">
        <v>-3.7857142857142723</v>
      </c>
      <c r="E14" s="147">
        <v>3.0407343660355473</v>
      </c>
      <c r="F14" s="147">
        <v>4.0348354106743143</v>
      </c>
      <c r="G14" s="147">
        <v>-11.5270935960591</v>
      </c>
      <c r="H14" s="147">
        <v>28.285714285714285</v>
      </c>
      <c r="I14" s="147">
        <v>-1.3186813186813136</v>
      </c>
      <c r="J14" s="147">
        <v>25.009600614439304</v>
      </c>
      <c r="K14" s="147">
        <v>7.1599045346061958</v>
      </c>
      <c r="L14" s="147">
        <v>13.728470111448837</v>
      </c>
      <c r="M14" s="147">
        <v>14.259389259389243</v>
      </c>
      <c r="N14" s="147">
        <v>28.001267025657263</v>
      </c>
      <c r="O14" s="147">
        <v>7.5281132861307771</v>
      </c>
      <c r="P14" s="147">
        <v>-34.152864044168389</v>
      </c>
      <c r="Q14" s="147">
        <v>53.533434650455924</v>
      </c>
      <c r="R14" s="147">
        <v>30.019305019305058</v>
      </c>
      <c r="S14" s="147">
        <v>24.868266978922719</v>
      </c>
      <c r="T14" s="147">
        <v>66.125385405960941</v>
      </c>
      <c r="U14" s="147">
        <v>-28.137003841229202</v>
      </c>
      <c r="V14" s="147">
        <v>88.298160173160184</v>
      </c>
      <c r="W14" s="147">
        <v>124.99088921282802</v>
      </c>
      <c r="X14" s="147">
        <v>131.77354373006548</v>
      </c>
      <c r="Y14" s="147">
        <v>80.228489090160551</v>
      </c>
      <c r="Z14" s="147">
        <v>77.165115337919843</v>
      </c>
      <c r="AA14" s="147">
        <v>72.210599721059964</v>
      </c>
      <c r="AB14" s="147">
        <v>62.681159420289823</v>
      </c>
      <c r="AC14" s="147">
        <v>63.779398954703851</v>
      </c>
      <c r="AD14" s="147">
        <v>69.96379196840023</v>
      </c>
      <c r="AE14" s="147">
        <v>65.725722603451828</v>
      </c>
      <c r="AF14" s="147">
        <v>-26.393442622950797</v>
      </c>
      <c r="AG14" s="147">
        <v>-21.172752808988765</v>
      </c>
    </row>
    <row r="15" spans="1:33" x14ac:dyDescent="0.25">
      <c r="A15" t="s">
        <v>50</v>
      </c>
      <c r="B15" s="147">
        <v>87.478023909986035</v>
      </c>
      <c r="C15" s="147">
        <v>174.92532855436093</v>
      </c>
      <c r="D15" s="147">
        <v>199.3333333333334</v>
      </c>
      <c r="E15" s="147">
        <v>105.36590807675151</v>
      </c>
      <c r="F15" s="147">
        <v>33.929903057419857</v>
      </c>
      <c r="G15" s="147">
        <v>23.288633461047308</v>
      </c>
      <c r="H15" s="147">
        <v>46.732026143790883</v>
      </c>
      <c r="I15" s="147">
        <v>15.128205128205154</v>
      </c>
      <c r="J15" s="147">
        <v>30.757168458781379</v>
      </c>
      <c r="K15" s="147">
        <v>90.506496950411034</v>
      </c>
      <c r="L15" s="147">
        <v>100.49908064092466</v>
      </c>
      <c r="M15" s="147">
        <v>102.25225225225232</v>
      </c>
      <c r="N15" s="147">
        <v>112.94037940379411</v>
      </c>
      <c r="O15" s="147">
        <v>85.447035957240047</v>
      </c>
      <c r="P15" s="147">
        <v>41.592860976918992</v>
      </c>
      <c r="Q15" s="147">
        <v>67.180851063829792</v>
      </c>
      <c r="R15" s="147">
        <v>52.985677985678073</v>
      </c>
      <c r="S15" s="147">
        <v>50.791211293260517</v>
      </c>
      <c r="T15" s="147">
        <v>93.81294964028784</v>
      </c>
      <c r="U15" s="147">
        <v>-44.106558543178245</v>
      </c>
      <c r="V15" s="147">
        <v>55.902777777777821</v>
      </c>
      <c r="W15" s="147">
        <v>111.58234126984129</v>
      </c>
      <c r="X15" s="147">
        <v>146.220133176655</v>
      </c>
      <c r="Y15" s="147">
        <v>88.700768491834808</v>
      </c>
      <c r="Z15" s="147">
        <v>81.960182562165556</v>
      </c>
      <c r="AA15" s="147">
        <v>148.74864404153115</v>
      </c>
      <c r="AB15" s="147">
        <v>70.714796922526446</v>
      </c>
      <c r="AC15" s="147">
        <v>90.125338753387609</v>
      </c>
      <c r="AD15" s="147">
        <v>103.08073050008537</v>
      </c>
      <c r="AE15" s="147">
        <v>175.95018599385415</v>
      </c>
      <c r="AF15" s="147">
        <v>-52.973588342440792</v>
      </c>
      <c r="AG15" s="147">
        <v>-28.179619225967507</v>
      </c>
    </row>
    <row r="16" spans="1:33" x14ac:dyDescent="0.25">
      <c r="A16" t="s">
        <v>49</v>
      </c>
      <c r="B16" s="147">
        <v>5.6397908640616636</v>
      </c>
      <c r="C16" s="147">
        <v>86.121240455041288</v>
      </c>
      <c r="D16" s="147">
        <v>103.73596837944667</v>
      </c>
      <c r="E16" s="147">
        <v>-3.567312729177583</v>
      </c>
      <c r="F16" s="147">
        <v>6.5616185195992838</v>
      </c>
      <c r="G16" s="147">
        <v>8.6036981509245685</v>
      </c>
      <c r="H16" s="147">
        <v>9.3217391304348229</v>
      </c>
      <c r="I16" s="147">
        <v>8.1204013377926607</v>
      </c>
      <c r="J16" s="147">
        <v>4.9555867227676726</v>
      </c>
      <c r="K16" s="147">
        <v>8.0917297914288717</v>
      </c>
      <c r="L16" s="147">
        <v>7.9925994449583708</v>
      </c>
      <c r="M16" s="147">
        <v>1.6857173378912429</v>
      </c>
      <c r="N16" s="147">
        <v>16.005013014557072</v>
      </c>
      <c r="O16" s="147">
        <v>13.829382684750936</v>
      </c>
      <c r="P16" s="147">
        <v>6.567947910102939</v>
      </c>
      <c r="Q16" s="147">
        <v>2.1776133209990816</v>
      </c>
      <c r="R16" s="147">
        <v>7.9580583928410302</v>
      </c>
      <c r="S16" s="147">
        <v>4.0092658588738592</v>
      </c>
      <c r="T16" s="147">
        <v>2.8051298091961407</v>
      </c>
      <c r="U16" s="147">
        <v>-8.5152814117908946</v>
      </c>
      <c r="V16" s="147">
        <v>2.538427755819086</v>
      </c>
      <c r="W16" s="147">
        <v>4.5807453416149322</v>
      </c>
      <c r="X16" s="147">
        <v>10.110867010677989</v>
      </c>
      <c r="Y16" s="147">
        <v>1.2655055757423952</v>
      </c>
      <c r="Z16" s="147">
        <v>406.56977460278358</v>
      </c>
      <c r="AA16" s="147">
        <v>5.6406524771087438</v>
      </c>
      <c r="AB16" s="147">
        <v>1044.2694111881258</v>
      </c>
      <c r="AC16" s="147">
        <v>5.3459703075291731</v>
      </c>
      <c r="AD16" s="147">
        <v>8.5540639818339841</v>
      </c>
      <c r="AE16" s="147">
        <v>7.9805075628124733</v>
      </c>
      <c r="AF16" s="147">
        <v>13.930149679258779</v>
      </c>
      <c r="AG16" s="147">
        <v>7.4792379091353371</v>
      </c>
    </row>
    <row r="17" spans="1:33" x14ac:dyDescent="0.25">
      <c r="A17" t="s">
        <v>64</v>
      </c>
      <c r="B17" s="147">
        <v>-5.5184001043977293</v>
      </c>
      <c r="C17" s="147">
        <v>1.2045966818165124</v>
      </c>
      <c r="D17" s="147">
        <v>5.2014995313964487</v>
      </c>
      <c r="E17" s="147">
        <v>-5.1919016271270726</v>
      </c>
      <c r="F17" s="147">
        <v>-2.659194169607205</v>
      </c>
      <c r="G17" s="147">
        <v>1.0901765612039753</v>
      </c>
      <c r="H17" s="147">
        <v>-8.5118253486961741</v>
      </c>
      <c r="I17" s="147">
        <v>-3.8620142743853987</v>
      </c>
      <c r="J17" s="147">
        <v>-1.698813878727395</v>
      </c>
      <c r="K17" s="147">
        <v>-2.7827670201510788</v>
      </c>
      <c r="L17" s="147">
        <v>-11.362140820355346</v>
      </c>
      <c r="M17" s="147">
        <v>8.358874338255283E-2</v>
      </c>
      <c r="N17" s="147">
        <v>-1.4698150730335426</v>
      </c>
      <c r="O17" s="147">
        <v>-5.5333473595623524</v>
      </c>
      <c r="P17" s="147">
        <v>1.7456048607998538</v>
      </c>
      <c r="Q17" s="147">
        <v>-6.4378153103750888</v>
      </c>
      <c r="R17" s="147">
        <v>-7.6151488522622266</v>
      </c>
      <c r="S17" s="147">
        <v>-7.0432651681595209</v>
      </c>
      <c r="T17" s="147">
        <v>-4.7585848846695793</v>
      </c>
      <c r="U17" s="147">
        <v>-6.9485328088493432</v>
      </c>
      <c r="V17" s="147">
        <v>-7.6564615224408925</v>
      </c>
      <c r="W17" s="147">
        <v>-10.847096570586977</v>
      </c>
      <c r="X17" s="147">
        <v>-6.4436018268380222</v>
      </c>
      <c r="Y17" s="147">
        <v>-7.2892836982679388</v>
      </c>
      <c r="Z17" s="147">
        <v>-10.832043456674745</v>
      </c>
      <c r="AA17" s="147">
        <v>-6.3897396080461064</v>
      </c>
      <c r="AB17" s="147">
        <v>-7.5717582216909829</v>
      </c>
      <c r="AC17" s="147">
        <v>-11.091903444807635</v>
      </c>
      <c r="AD17" s="147">
        <v>-8.2759275975105648</v>
      </c>
      <c r="AE17" s="147">
        <v>-5.6708534041627034</v>
      </c>
      <c r="AF17" s="147">
        <v>-10.458002366063859</v>
      </c>
      <c r="AG17" s="147">
        <v>-2.4817560523572184</v>
      </c>
    </row>
    <row r="18" spans="1:33" x14ac:dyDescent="0.25">
      <c r="A18" t="s">
        <v>65</v>
      </c>
      <c r="B18" s="147">
        <v>-22.216315605143315</v>
      </c>
      <c r="C18" s="147">
        <v>-20.965262725431014</v>
      </c>
      <c r="D18" s="147">
        <v>-22.881063600431176</v>
      </c>
      <c r="E18" s="147">
        <v>-12.022100258742489</v>
      </c>
      <c r="F18" s="147">
        <v>-1.9843533083976517</v>
      </c>
      <c r="G18" s="147">
        <v>-0.86138748807411214</v>
      </c>
      <c r="H18" s="147">
        <v>-3.5918391071843496</v>
      </c>
      <c r="I18" s="147">
        <v>1.7610469240904258</v>
      </c>
      <c r="J18" s="147">
        <v>4.0610788813804328</v>
      </c>
      <c r="K18" s="147">
        <v>-3.3760742215136696</v>
      </c>
      <c r="L18" s="147">
        <v>-5.1288789841056284</v>
      </c>
      <c r="M18" s="147">
        <v>-3.0344708704392431</v>
      </c>
      <c r="N18" s="147">
        <v>-9.1005495035187156</v>
      </c>
      <c r="O18" s="147">
        <v>10.272214475852467</v>
      </c>
      <c r="P18" s="147">
        <v>-4.0309761127341357</v>
      </c>
      <c r="Q18" s="147">
        <v>-8.3856488100243638</v>
      </c>
      <c r="R18" s="147">
        <v>-10.388539192886977</v>
      </c>
      <c r="S18" s="147">
        <v>-10.128357253936334</v>
      </c>
      <c r="T18" s="147">
        <v>-25.500753547359729</v>
      </c>
      <c r="U18" s="147">
        <v>-22.967412813206924</v>
      </c>
      <c r="V18" s="147">
        <v>-30.031415938036467</v>
      </c>
      <c r="W18" s="147">
        <v>-26.742546079696687</v>
      </c>
      <c r="X18" s="147">
        <v>-32.067017180438718</v>
      </c>
      <c r="Y18" s="147">
        <v>-21.749382055108146</v>
      </c>
      <c r="Z18" s="147">
        <v>-23.959231432442422</v>
      </c>
      <c r="AA18" s="147">
        <v>-23.888236558784111</v>
      </c>
      <c r="AB18" s="147">
        <v>-21.874462966145366</v>
      </c>
      <c r="AC18" s="147">
        <v>-21.950918249301051</v>
      </c>
      <c r="AD18" s="147">
        <v>-21.487768893098483</v>
      </c>
      <c r="AE18" s="147">
        <v>-24.051987503667767</v>
      </c>
      <c r="AF18" s="147">
        <v>-15.556113522970239</v>
      </c>
      <c r="AG18" s="147">
        <v>-22.200934294088903</v>
      </c>
    </row>
    <row r="19" spans="1:33" x14ac:dyDescent="0.25">
      <c r="A19" t="s">
        <v>117</v>
      </c>
      <c r="B19" s="147">
        <v>-26.0852192814218</v>
      </c>
      <c r="C19" s="147">
        <v>-14.657325947648525</v>
      </c>
      <c r="D19" s="147">
        <v>-21.662075298438925</v>
      </c>
      <c r="E19" s="147">
        <v>-11.660784552350831</v>
      </c>
      <c r="F19" s="147">
        <v>3.4912887261880661</v>
      </c>
      <c r="G19" s="147">
        <v>5.3036108208522217</v>
      </c>
      <c r="H19" s="147">
        <v>8.8484848484848388</v>
      </c>
      <c r="I19" s="147">
        <v>15.128205128205147</v>
      </c>
      <c r="J19" s="147">
        <v>13.383838383838354</v>
      </c>
      <c r="K19" s="147">
        <v>2.8302114220968582</v>
      </c>
      <c r="L19" s="147">
        <v>2.9300093129880236</v>
      </c>
      <c r="M19" s="147">
        <v>5.8620604075149272</v>
      </c>
      <c r="N19" s="147">
        <v>-8.4884319917579258</v>
      </c>
      <c r="O19" s="147">
        <v>34.870571605265496</v>
      </c>
      <c r="P19" s="147">
        <v>17.218074464451259</v>
      </c>
      <c r="Q19" s="147">
        <v>3.2516655920910931</v>
      </c>
      <c r="R19" s="147">
        <v>-8.5386085386085053</v>
      </c>
      <c r="S19" s="147">
        <v>-13.568057625434671</v>
      </c>
      <c r="T19" s="147">
        <v>-36.048252307245129</v>
      </c>
      <c r="U19" s="147">
        <v>-55.285246834542598</v>
      </c>
      <c r="V19" s="147">
        <v>-43.308080808080796</v>
      </c>
      <c r="W19" s="147">
        <v>-41.572613894042469</v>
      </c>
      <c r="X19" s="147">
        <v>-50.436206957946084</v>
      </c>
      <c r="Y19" s="147">
        <v>-34.649084504992288</v>
      </c>
      <c r="Z19" s="147">
        <v>-41.541477093885028</v>
      </c>
      <c r="AA19" s="147">
        <v>-38.643055379457053</v>
      </c>
      <c r="AB19" s="147">
        <v>-29.157923843914187</v>
      </c>
      <c r="AC19" s="147">
        <v>-28.0980537078098</v>
      </c>
      <c r="AD19" s="147">
        <v>-31.725860758118834</v>
      </c>
      <c r="AE19" s="147">
        <v>-32.662873274226982</v>
      </c>
      <c r="AF19" s="147">
        <v>-18.958436827289262</v>
      </c>
      <c r="AG19" s="147">
        <v>-33.753262966746099</v>
      </c>
    </row>
    <row r="20" spans="1:33" x14ac:dyDescent="0.25">
      <c r="A20" t="s">
        <v>66</v>
      </c>
      <c r="B20" s="147">
        <v>-46.258540058261794</v>
      </c>
      <c r="C20" s="147">
        <v>-28.668471727494989</v>
      </c>
      <c r="D20" s="147">
        <v>-31.295712543390557</v>
      </c>
      <c r="E20" s="147">
        <v>-20.44649184975194</v>
      </c>
      <c r="F20" s="147">
        <v>-2.8178915508273157</v>
      </c>
      <c r="G20" s="147">
        <v>-2.6934984520123493</v>
      </c>
      <c r="H20" s="147">
        <v>4.5567898986219939</v>
      </c>
      <c r="I20" s="147">
        <v>20.296499166468237</v>
      </c>
      <c r="J20" s="147">
        <v>24.248893105629392</v>
      </c>
      <c r="K20" s="147">
        <v>7.6575511500920239</v>
      </c>
      <c r="L20" s="147">
        <v>8.7755893697531402</v>
      </c>
      <c r="M20" s="147">
        <v>13.051779615247106</v>
      </c>
      <c r="N20" s="147">
        <v>-3.6798171246558722</v>
      </c>
      <c r="O20" s="147">
        <v>41.103208200573491</v>
      </c>
      <c r="P20" s="147">
        <v>9.2375724762318097</v>
      </c>
      <c r="Q20" s="147">
        <v>-9.249610258437075</v>
      </c>
      <c r="R20" s="147">
        <v>-13.588821019161543</v>
      </c>
      <c r="S20" s="147">
        <v>-11.74239540509903</v>
      </c>
      <c r="T20" s="147">
        <v>-59.097267077978479</v>
      </c>
      <c r="U20" s="147">
        <v>-69.860555584185278</v>
      </c>
      <c r="V20" s="147">
        <v>-69.694103053236176</v>
      </c>
      <c r="W20" s="147">
        <v>-68.941589793812255</v>
      </c>
      <c r="X20" s="147">
        <v>-75.062180231112791</v>
      </c>
      <c r="Y20" s="147">
        <v>-59.038329422471257</v>
      </c>
      <c r="Z20" s="147">
        <v>-60.620598321332409</v>
      </c>
      <c r="AA20" s="147">
        <v>-60.93393093859433</v>
      </c>
      <c r="AB20" s="147">
        <v>-44.299284253068969</v>
      </c>
      <c r="AC20" s="147">
        <v>-50.414369855772854</v>
      </c>
      <c r="AD20" s="147">
        <v>-51.563840023842019</v>
      </c>
      <c r="AE20" s="147">
        <v>-52.820476999502773</v>
      </c>
      <c r="AF20" s="147">
        <v>-51.346749226006182</v>
      </c>
      <c r="AG20" s="147">
        <v>-55.09531429366541</v>
      </c>
    </row>
    <row r="21" spans="1:33" x14ac:dyDescent="0.25">
      <c r="A21" t="s">
        <v>68</v>
      </c>
      <c r="B21" s="147">
        <v>-2.5206064174271137</v>
      </c>
      <c r="C21" s="147">
        <v>21.634575310494313</v>
      </c>
      <c r="D21" s="147">
        <v>34.79492600422838</v>
      </c>
      <c r="E21" s="147">
        <v>4.8379564770710717</v>
      </c>
      <c r="F21" s="147">
        <v>16.799334061703373</v>
      </c>
      <c r="G21" s="147">
        <v>12.820101577118459</v>
      </c>
      <c r="H21" s="147">
        <v>15.474692202462419</v>
      </c>
      <c r="I21" s="147">
        <v>-3.613595706618951</v>
      </c>
      <c r="J21" s="147">
        <v>-1.7566891722930547</v>
      </c>
      <c r="K21" s="147">
        <v>22.112449353388474</v>
      </c>
      <c r="L21" s="147">
        <v>13.552146901973694</v>
      </c>
      <c r="M21" s="147">
        <v>7.7538426375635554</v>
      </c>
      <c r="N21" s="147">
        <v>8.8176146032073834</v>
      </c>
      <c r="O21" s="147">
        <v>30.903790087463584</v>
      </c>
      <c r="P21" s="147">
        <v>36.198179979777585</v>
      </c>
      <c r="Q21" s="147">
        <v>2.1969322117763581</v>
      </c>
      <c r="R21" s="147">
        <v>-6.6528066528066008</v>
      </c>
      <c r="S21" s="147">
        <v>21.964353793366421</v>
      </c>
      <c r="T21" s="147">
        <v>6.6722436004684891</v>
      </c>
      <c r="U21" s="147">
        <v>-15.769883572045359</v>
      </c>
      <c r="V21" s="147">
        <v>-6.3924124970636376</v>
      </c>
      <c r="W21" s="147">
        <v>-12.096582819174149</v>
      </c>
      <c r="X21" s="147">
        <v>-14.10925586860872</v>
      </c>
      <c r="Y21" s="147">
        <v>-3.7061859124723493</v>
      </c>
      <c r="Z21" s="147">
        <v>-5.3429079649515758</v>
      </c>
      <c r="AA21" s="147">
        <v>-3.8824559696409242</v>
      </c>
      <c r="AB21" s="147">
        <v>-0.79391828633485084</v>
      </c>
      <c r="AC21" s="147">
        <v>-1.3116846284741708</v>
      </c>
      <c r="AD21" s="147">
        <v>-2.1576822777122877</v>
      </c>
      <c r="AE21" s="147">
        <v>-1.2051047696421688</v>
      </c>
      <c r="AF21" s="147">
        <v>-7.5638581776591369</v>
      </c>
      <c r="AG21" s="147">
        <v>5.5918474000522878</v>
      </c>
    </row>
    <row r="22" spans="1:33" x14ac:dyDescent="0.25">
      <c r="A22" t="s">
        <v>8</v>
      </c>
      <c r="B22" s="147">
        <v>-48.08300876338852</v>
      </c>
      <c r="C22" s="147">
        <v>-96.905155776123507</v>
      </c>
      <c r="D22" s="147">
        <v>41.293706293706272</v>
      </c>
      <c r="E22" s="147">
        <v>-72.258263824528896</v>
      </c>
      <c r="F22" s="147">
        <v>-88.409912235415604</v>
      </c>
      <c r="G22" s="147">
        <v>-16.631299734748005</v>
      </c>
      <c r="H22" s="147">
        <v>42.217194570135732</v>
      </c>
      <c r="I22" s="147">
        <v>-15.867850098619346</v>
      </c>
      <c r="J22" s="147">
        <v>57.837055417700554</v>
      </c>
      <c r="K22" s="147">
        <v>-34.055443363319263</v>
      </c>
      <c r="L22" s="147">
        <v>-10.183669758137849</v>
      </c>
      <c r="M22" s="147">
        <v>48.506898506898452</v>
      </c>
      <c r="N22" s="147">
        <v>-50.22172949002217</v>
      </c>
      <c r="O22" s="147">
        <v>-29.513343799058088</v>
      </c>
      <c r="P22" s="147">
        <v>-74.9721293199554</v>
      </c>
      <c r="Q22" s="147">
        <v>35.94926350245494</v>
      </c>
      <c r="R22" s="147">
        <v>86.694386694386765</v>
      </c>
      <c r="S22" s="147">
        <v>-46.918348045397224</v>
      </c>
      <c r="T22" s="147">
        <v>34.178195904814615</v>
      </c>
      <c r="U22" s="147">
        <v>-66.832463311336554</v>
      </c>
      <c r="V22" s="147">
        <v>-100</v>
      </c>
      <c r="W22" s="147">
        <v>34.365188383045528</v>
      </c>
      <c r="X22" s="147">
        <v>17.698635089939454</v>
      </c>
      <c r="Y22" s="147">
        <v>4.5111948570161644</v>
      </c>
      <c r="Z22" s="147">
        <v>-21.725866201786886</v>
      </c>
      <c r="AA22" s="147">
        <v>-15.701105031648984</v>
      </c>
      <c r="AB22" s="147">
        <v>66.852471200297245</v>
      </c>
      <c r="AC22" s="147">
        <v>18.462711069418358</v>
      </c>
      <c r="AD22" s="147">
        <v>-9.8073969041711333</v>
      </c>
      <c r="AE22" s="147">
        <v>33.226962266263541</v>
      </c>
      <c r="AF22" s="147">
        <v>-54.703656998738957</v>
      </c>
      <c r="AG22" s="147">
        <v>-29.661840968020737</v>
      </c>
    </row>
    <row r="23" spans="1:33" x14ac:dyDescent="0.25">
      <c r="A23" t="s">
        <v>9</v>
      </c>
      <c r="B23" s="147">
        <v>-10.070501522191941</v>
      </c>
      <c r="C23" s="147">
        <v>79.26591352479474</v>
      </c>
      <c r="D23" s="147">
        <v>142.84234752589188</v>
      </c>
      <c r="E23" s="147">
        <v>-14.404453256062228</v>
      </c>
      <c r="F23" s="147">
        <v>19.519723614532925</v>
      </c>
      <c r="G23" s="147">
        <v>17.590571802706272</v>
      </c>
      <c r="H23" s="147">
        <v>52.45271779597919</v>
      </c>
      <c r="I23" s="147">
        <v>57.390457643622241</v>
      </c>
      <c r="J23" s="147">
        <v>65.006124948958785</v>
      </c>
      <c r="K23" s="147">
        <v>68.200356484698361</v>
      </c>
      <c r="L23" s="147">
        <v>58.548044408534572</v>
      </c>
      <c r="M23" s="147">
        <v>56.402201971822208</v>
      </c>
      <c r="N23" s="147">
        <v>82.730360099918641</v>
      </c>
      <c r="O23" s="147">
        <v>54.101930102963451</v>
      </c>
      <c r="P23" s="147">
        <v>7.0812694918363857</v>
      </c>
      <c r="Q23" s="147">
        <v>100.7379477511447</v>
      </c>
      <c r="R23" s="147">
        <v>51.24608542330067</v>
      </c>
      <c r="S23" s="147">
        <v>195.82382236978623</v>
      </c>
      <c r="T23" s="147">
        <v>149.42172844003278</v>
      </c>
      <c r="U23" s="147">
        <v>38.268043242191958</v>
      </c>
      <c r="V23" s="147">
        <v>218.62293824319141</v>
      </c>
      <c r="W23" s="147">
        <v>292.9184965125292</v>
      </c>
      <c r="X23" s="147">
        <v>321.42379032857849</v>
      </c>
      <c r="Y23" s="147">
        <v>214.4785320833181</v>
      </c>
      <c r="Z23" s="147">
        <v>220.40377236705274</v>
      </c>
      <c r="AA23" s="147">
        <v>137.80520099570995</v>
      </c>
      <c r="AB23" s="147">
        <v>173.65213314580404</v>
      </c>
      <c r="AC23" s="147">
        <v>147.78866934238971</v>
      </c>
      <c r="AD23" s="147">
        <v>156.67619436504697</v>
      </c>
      <c r="AE23" s="147">
        <v>189.55465885431067</v>
      </c>
      <c r="AF23" s="147">
        <v>-22.666528325378671</v>
      </c>
      <c r="AG23" s="147">
        <v>-46.517209500782236</v>
      </c>
    </row>
    <row r="24" spans="1:33" x14ac:dyDescent="0.25">
      <c r="A24" t="s">
        <v>69</v>
      </c>
      <c r="B24" s="147">
        <v>0.88291139240507222</v>
      </c>
      <c r="C24" s="147">
        <v>22.308243727598587</v>
      </c>
      <c r="D24" s="147">
        <v>17.556363636363674</v>
      </c>
      <c r="E24" s="147">
        <v>20.815261044176708</v>
      </c>
      <c r="F24" s="147">
        <v>22.545861297539176</v>
      </c>
      <c r="G24" s="147">
        <v>7.3471264367816591</v>
      </c>
      <c r="H24" s="147">
        <v>9.872941176470615</v>
      </c>
      <c r="I24" s="147">
        <v>12.825641025641026</v>
      </c>
      <c r="J24" s="147">
        <v>23.112903225806409</v>
      </c>
      <c r="K24" s="147">
        <v>15.732696897374677</v>
      </c>
      <c r="L24" s="147">
        <v>6.1465721040189081</v>
      </c>
      <c r="M24" s="147">
        <v>19.144963144963114</v>
      </c>
      <c r="N24" s="147">
        <v>7.5210643015521104</v>
      </c>
      <c r="O24" s="147">
        <v>12.57725947521865</v>
      </c>
      <c r="P24" s="147">
        <v>21.468599033816428</v>
      </c>
      <c r="Q24" s="147">
        <v>12.727659574468083</v>
      </c>
      <c r="R24" s="147">
        <v>-17.854469854469816</v>
      </c>
      <c r="S24" s="147">
        <v>14.09016393442624</v>
      </c>
      <c r="T24" s="147">
        <v>5.9510791366906455</v>
      </c>
      <c r="U24" s="147">
        <v>26.478873239436602</v>
      </c>
      <c r="V24" s="147">
        <v>9.9823232323232141</v>
      </c>
      <c r="W24" s="147">
        <v>4.2321428571428621</v>
      </c>
      <c r="X24" s="147">
        <v>0.24676850763808944</v>
      </c>
      <c r="Y24" s="147">
        <v>-0.36599423631124628</v>
      </c>
      <c r="Z24" s="147">
        <v>0.48441926345607317</v>
      </c>
      <c r="AA24" s="147">
        <v>6.4574616457461582</v>
      </c>
      <c r="AB24" s="147">
        <v>-3.1143317230273611</v>
      </c>
      <c r="AC24" s="147">
        <v>9.5121951219512137</v>
      </c>
      <c r="AD24" s="147">
        <v>0.69738863287247665</v>
      </c>
      <c r="AE24" s="147">
        <v>4.5705967976710378</v>
      </c>
      <c r="AF24" s="147">
        <v>7.4655737704918197</v>
      </c>
      <c r="AG24" s="147">
        <v>4.6825842696629625</v>
      </c>
    </row>
    <row r="25" spans="1:33" x14ac:dyDescent="0.25">
      <c r="A25" t="s">
        <v>10</v>
      </c>
      <c r="B25" s="147">
        <v>20.775316455696231</v>
      </c>
      <c r="C25" s="147">
        <v>123.29301075268815</v>
      </c>
      <c r="D25" s="147">
        <v>117.35681818181816</v>
      </c>
      <c r="E25" s="147">
        <v>39.7489959839357</v>
      </c>
      <c r="F25" s="147">
        <v>33.092841163310979</v>
      </c>
      <c r="G25" s="147">
        <v>7.0890804597701491</v>
      </c>
      <c r="H25" s="147">
        <v>-4.9176470588235075</v>
      </c>
      <c r="I25" s="147">
        <v>22.323717948717938</v>
      </c>
      <c r="J25" s="147">
        <v>-1.9321236559139729</v>
      </c>
      <c r="K25" s="147">
        <v>27.252386634844868</v>
      </c>
      <c r="L25" s="147">
        <v>0.8392434988179468</v>
      </c>
      <c r="M25" s="147">
        <v>-7.6074938574938633</v>
      </c>
      <c r="N25" s="147">
        <v>31.912416851441254</v>
      </c>
      <c r="O25" s="147">
        <v>24.358600583090375</v>
      </c>
      <c r="P25" s="147">
        <v>40.990338164251234</v>
      </c>
      <c r="Q25" s="147">
        <v>-4.4680851063829863</v>
      </c>
      <c r="R25" s="147">
        <v>-32.323284823284816</v>
      </c>
      <c r="S25" s="147">
        <v>18.46055327868855</v>
      </c>
      <c r="T25" s="147">
        <v>-7.9388489208633199</v>
      </c>
      <c r="U25" s="147">
        <v>32.227912932138288</v>
      </c>
      <c r="V25" s="147">
        <v>50.233585858585862</v>
      </c>
      <c r="W25" s="147">
        <v>0.93909438775511256</v>
      </c>
      <c r="X25" s="147">
        <v>14.096650998824911</v>
      </c>
      <c r="Y25" s="147">
        <v>8.3681556195965339</v>
      </c>
      <c r="Z25" s="147">
        <v>15.270892351274764</v>
      </c>
      <c r="AA25" s="147">
        <v>19.764644351464451</v>
      </c>
      <c r="AB25" s="147">
        <v>-16.851851851851858</v>
      </c>
      <c r="AC25" s="147">
        <v>7.8010670731707279</v>
      </c>
      <c r="AD25" s="147">
        <v>26.733870967741929</v>
      </c>
      <c r="AE25" s="147">
        <v>9.4723435225618591</v>
      </c>
      <c r="AF25" s="147">
        <v>8.5696721311475592</v>
      </c>
      <c r="AG25" s="147">
        <v>20.605688202247219</v>
      </c>
    </row>
    <row r="26" spans="1:33" x14ac:dyDescent="0.25">
      <c r="A26" t="s">
        <v>70</v>
      </c>
      <c r="B26" s="147">
        <v>13.670886075949376</v>
      </c>
      <c r="C26" s="147">
        <v>205.77060931899643</v>
      </c>
      <c r="D26" s="147">
        <v>291.85454545454547</v>
      </c>
      <c r="E26" s="147">
        <v>-9.8393574297188948</v>
      </c>
      <c r="F26" s="147">
        <v>10.492170022371374</v>
      </c>
      <c r="G26" s="147">
        <v>75.47126436781609</v>
      </c>
      <c r="H26" s="147">
        <v>132.42352941176469</v>
      </c>
      <c r="I26" s="147">
        <v>84.205128205128219</v>
      </c>
      <c r="J26" s="147">
        <v>-3.440860215053748</v>
      </c>
      <c r="K26" s="147">
        <v>82.171837708830523</v>
      </c>
      <c r="L26" s="147">
        <v>16.761229314420785</v>
      </c>
      <c r="M26" s="147">
        <v>43.415233415233402</v>
      </c>
      <c r="N26" s="147">
        <v>-30.31042128603103</v>
      </c>
      <c r="O26" s="147">
        <v>83.265306122448976</v>
      </c>
      <c r="P26" s="147">
        <v>-24.082125603864736</v>
      </c>
      <c r="Q26" s="147">
        <v>71.957446808510625</v>
      </c>
      <c r="R26" s="147">
        <v>77.359667359667412</v>
      </c>
      <c r="S26" s="147">
        <v>74.815573770491838</v>
      </c>
      <c r="T26" s="147">
        <v>100.27338129496401</v>
      </c>
      <c r="U26" s="147">
        <v>-48.258642765685025</v>
      </c>
      <c r="V26" s="147">
        <v>-3.623737373737367</v>
      </c>
      <c r="W26" s="147">
        <v>169.17091836734696</v>
      </c>
      <c r="X26" s="147">
        <v>227.12103407755583</v>
      </c>
      <c r="Y26" s="147">
        <v>94.092219020172877</v>
      </c>
      <c r="Z26" s="147">
        <v>141.67138810198298</v>
      </c>
      <c r="AA26" s="147">
        <v>156.75034867503484</v>
      </c>
      <c r="AB26" s="147">
        <v>189.21095008051532</v>
      </c>
      <c r="AC26" s="147">
        <v>180.62500000000006</v>
      </c>
      <c r="AD26" s="147">
        <v>148.29493087557603</v>
      </c>
      <c r="AE26" s="147">
        <v>76.462882096069876</v>
      </c>
      <c r="AF26" s="147">
        <v>-41.114754098360642</v>
      </c>
      <c r="AG26" s="147">
        <v>-36.938202247190986</v>
      </c>
    </row>
    <row r="28" spans="1:33" x14ac:dyDescent="0.25">
      <c r="A28" s="144" t="s">
        <v>83</v>
      </c>
    </row>
    <row r="29" spans="1:33" x14ac:dyDescent="0.25">
      <c r="A29" s="144" t="s">
        <v>71</v>
      </c>
      <c r="B29" t="s">
        <v>85</v>
      </c>
      <c r="C29" t="s">
        <v>86</v>
      </c>
      <c r="D29" t="s">
        <v>87</v>
      </c>
      <c r="E29" t="s">
        <v>88</v>
      </c>
      <c r="F29" t="s">
        <v>89</v>
      </c>
      <c r="G29" t="s">
        <v>90</v>
      </c>
      <c r="H29" t="s">
        <v>91</v>
      </c>
      <c r="I29" t="s">
        <v>92</v>
      </c>
      <c r="J29" t="s">
        <v>93</v>
      </c>
      <c r="K29" t="s">
        <v>94</v>
      </c>
      <c r="L29" t="s">
        <v>95</v>
      </c>
      <c r="M29" t="s">
        <v>96</v>
      </c>
      <c r="N29" t="s">
        <v>97</v>
      </c>
      <c r="O29" t="s">
        <v>98</v>
      </c>
      <c r="P29" t="s">
        <v>99</v>
      </c>
      <c r="Q29" t="s">
        <v>100</v>
      </c>
      <c r="R29" t="s">
        <v>101</v>
      </c>
      <c r="S29" t="s">
        <v>102</v>
      </c>
      <c r="T29" t="s">
        <v>103</v>
      </c>
      <c r="U29" t="s">
        <v>104</v>
      </c>
      <c r="V29" t="s">
        <v>105</v>
      </c>
      <c r="W29" t="s">
        <v>106</v>
      </c>
      <c r="X29" t="s">
        <v>107</v>
      </c>
      <c r="Y29" t="s">
        <v>108</v>
      </c>
      <c r="Z29" t="s">
        <v>109</v>
      </c>
      <c r="AA29" t="s">
        <v>110</v>
      </c>
      <c r="AB29" t="s">
        <v>111</v>
      </c>
      <c r="AC29" t="s">
        <v>112</v>
      </c>
      <c r="AD29" t="s">
        <v>113</v>
      </c>
      <c r="AE29" t="s">
        <v>114</v>
      </c>
      <c r="AF29" t="s">
        <v>115</v>
      </c>
      <c r="AG29" t="s">
        <v>116</v>
      </c>
    </row>
    <row r="30" spans="1:33" x14ac:dyDescent="0.25">
      <c r="A30" t="s">
        <v>59</v>
      </c>
      <c r="B30" s="147">
        <v>-11.899636706573737</v>
      </c>
      <c r="C30" s="147">
        <v>-7.6152679288089686</v>
      </c>
      <c r="D30" s="147">
        <v>-6.9636904553360282</v>
      </c>
      <c r="E30" s="147">
        <v>-5.8639887741546204</v>
      </c>
      <c r="F30" s="147">
        <v>-0.85905670396164169</v>
      </c>
      <c r="G30" s="147">
        <v>-0.32393693815102864</v>
      </c>
      <c r="H30" s="147">
        <v>0.95455940586337107</v>
      </c>
      <c r="I30" s="147">
        <v>4.8955597208714678</v>
      </c>
      <c r="J30" s="147">
        <v>5.2090287503636503</v>
      </c>
      <c r="K30" s="147">
        <v>1.9249565625572984</v>
      </c>
      <c r="L30" s="147">
        <v>1.9875426067107327</v>
      </c>
      <c r="M30" s="147">
        <v>2.9395753620874174</v>
      </c>
      <c r="N30" s="147">
        <v>-1.3740179671541171</v>
      </c>
      <c r="O30" s="147">
        <v>11.776723891184837</v>
      </c>
      <c r="P30" s="147">
        <v>1.4362003108279779</v>
      </c>
      <c r="Q30" s="147">
        <v>-2.6930761110102779</v>
      </c>
      <c r="R30" s="147">
        <v>-3.575401436723169</v>
      </c>
      <c r="S30" s="147">
        <v>-4.5633227456115577</v>
      </c>
      <c r="T30" s="147">
        <v>-14.956274927885033</v>
      </c>
      <c r="U30" s="147">
        <v>-18.178927777408035</v>
      </c>
      <c r="V30" s="147">
        <v>-17.782378666277111</v>
      </c>
      <c r="W30" s="147">
        <v>-17.561874576826924</v>
      </c>
      <c r="X30" s="147">
        <v>-19.232579544836135</v>
      </c>
      <c r="Y30" s="147">
        <v>-15.124867082230459</v>
      </c>
      <c r="Z30" s="147">
        <v>-15.627865045055135</v>
      </c>
      <c r="AA30" s="147">
        <v>-15.605343808629712</v>
      </c>
      <c r="AB30" s="147">
        <v>-11.882471231577867</v>
      </c>
      <c r="AC30" s="147">
        <v>-13.569409368043043</v>
      </c>
      <c r="AD30" s="147">
        <v>-13.388352857016454</v>
      </c>
      <c r="AE30" s="147">
        <v>-14.409857137009826</v>
      </c>
      <c r="AF30" s="147">
        <v>-10.258114967099658</v>
      </c>
      <c r="AG30" s="147">
        <v>-16.358408922101066</v>
      </c>
    </row>
    <row r="31" spans="1:33" x14ac:dyDescent="0.25">
      <c r="A31" t="s">
        <v>60</v>
      </c>
      <c r="B31" s="147">
        <v>-4.9367501699632832E-3</v>
      </c>
      <c r="C31" s="147">
        <v>8.910408259906516E-2</v>
      </c>
      <c r="D31" s="147">
        <v>0.1306348575903965</v>
      </c>
      <c r="E31" s="147">
        <v>1.9796824407699865E-3</v>
      </c>
      <c r="F31" s="147">
        <v>-2.1866812141590752E-3</v>
      </c>
      <c r="G31" s="147">
        <v>5.9629217887732788E-4</v>
      </c>
      <c r="H31" s="147">
        <v>-8.633831663169278E-4</v>
      </c>
      <c r="I31" s="147">
        <v>-2.9199298065095969E-3</v>
      </c>
      <c r="J31" s="147">
        <v>1.2896792716177441E-3</v>
      </c>
      <c r="K31" s="147">
        <v>-3.3545123055559178E-3</v>
      </c>
      <c r="L31" s="147">
        <v>-5.4166730433471699E-3</v>
      </c>
      <c r="M31" s="147">
        <v>-1.5777425797254274E-3</v>
      </c>
      <c r="N31" s="147">
        <v>1.1175439651177344E-3</v>
      </c>
      <c r="O31" s="147">
        <v>-7.4854533547993596E-3</v>
      </c>
      <c r="P31" s="147">
        <v>-3.007896022500095E-3</v>
      </c>
      <c r="Q31" s="147">
        <v>-4.8570581799180779E-3</v>
      </c>
      <c r="R31" s="147">
        <v>-4.888471072459738E-3</v>
      </c>
      <c r="S31" s="147">
        <v>-2.1736590397046784E-3</v>
      </c>
      <c r="T31" s="147">
        <v>-7.1912899551204723E-4</v>
      </c>
      <c r="U31" s="147">
        <v>4.6807567331482447E-3</v>
      </c>
      <c r="V31" s="147">
        <v>-1.4484949208499187E-3</v>
      </c>
      <c r="W31" s="147">
        <v>-4.034766952022234E-3</v>
      </c>
      <c r="X31" s="147">
        <v>-3.9042004394846674E-3</v>
      </c>
      <c r="Y31" s="147">
        <v>-2.4476500935691481E-3</v>
      </c>
      <c r="Z31" s="147">
        <v>-2.8167626296822235E-3</v>
      </c>
      <c r="AA31" s="147">
        <v>-4.8500337255653891E-3</v>
      </c>
      <c r="AB31" s="147">
        <v>-4.1514568303770427E-3</v>
      </c>
      <c r="AC31" s="147">
        <v>-4.1967808867867662E-3</v>
      </c>
      <c r="AD31" s="147">
        <v>-3.2555796997822406E-3</v>
      </c>
      <c r="AE31" s="147">
        <v>-4.3512054431066038E-3</v>
      </c>
      <c r="AF31" s="147">
        <v>-7.2184494233057395E-3</v>
      </c>
      <c r="AG31" s="147">
        <v>-1.3343140536690723E-3</v>
      </c>
    </row>
    <row r="32" spans="1:33" x14ac:dyDescent="0.25">
      <c r="A32" s="149" t="s">
        <v>29</v>
      </c>
      <c r="B32" s="150">
        <v>8.8817841970012523E-16</v>
      </c>
      <c r="C32" s="150">
        <v>0</v>
      </c>
      <c r="D32" s="150">
        <v>8.8817841970012523E-16</v>
      </c>
      <c r="E32" s="150">
        <v>0</v>
      </c>
      <c r="F32" s="150">
        <v>0</v>
      </c>
      <c r="G32" s="150">
        <v>0</v>
      </c>
      <c r="H32" s="150">
        <v>0</v>
      </c>
      <c r="I32" s="150">
        <v>0</v>
      </c>
      <c r="J32" s="150">
        <v>8.8817841970012523E-16</v>
      </c>
      <c r="K32" s="150">
        <v>0</v>
      </c>
      <c r="L32" s="150">
        <v>0</v>
      </c>
      <c r="M32" s="150">
        <v>0</v>
      </c>
      <c r="N32" s="150">
        <v>0</v>
      </c>
      <c r="O32" s="150">
        <v>0</v>
      </c>
      <c r="P32" s="150">
        <v>0</v>
      </c>
      <c r="Q32" s="150">
        <v>0</v>
      </c>
      <c r="R32" s="150">
        <v>8.8817841970012523E-16</v>
      </c>
      <c r="S32" s="150">
        <v>0</v>
      </c>
      <c r="T32" s="150">
        <v>0</v>
      </c>
      <c r="U32" s="150">
        <v>0</v>
      </c>
      <c r="V32" s="150">
        <v>0</v>
      </c>
      <c r="W32" s="150">
        <v>0</v>
      </c>
      <c r="X32" s="150">
        <v>0</v>
      </c>
      <c r="Y32" s="150">
        <v>0</v>
      </c>
      <c r="Z32" s="150">
        <v>0</v>
      </c>
      <c r="AA32" s="150">
        <v>0</v>
      </c>
      <c r="AB32" s="150">
        <v>0</v>
      </c>
      <c r="AC32" s="150">
        <v>8.8817841970012523E-16</v>
      </c>
      <c r="AD32" s="150">
        <v>0</v>
      </c>
      <c r="AE32" s="150">
        <v>0</v>
      </c>
      <c r="AF32" s="150">
        <v>8.8817841970012523E-16</v>
      </c>
      <c r="AG32" s="150">
        <v>0</v>
      </c>
    </row>
    <row r="33" spans="1:33" x14ac:dyDescent="0.25">
      <c r="A33" t="s">
        <v>28</v>
      </c>
      <c r="B33" s="147">
        <v>-0.98292881467857551</v>
      </c>
      <c r="C33" s="147">
        <v>-0.1410049336968715</v>
      </c>
      <c r="D33" s="147">
        <v>0.27951691693224134</v>
      </c>
      <c r="E33" s="147">
        <v>-3.2648880467032626E-2</v>
      </c>
      <c r="F33" s="147">
        <v>0.66485016203962388</v>
      </c>
      <c r="G33" s="147">
        <v>0.80984234537760535</v>
      </c>
      <c r="H33" s="147">
        <v>1.2172710250625194</v>
      </c>
      <c r="I33" s="147">
        <v>1.4482040748674869</v>
      </c>
      <c r="J33" s="147">
        <v>1.7976995262375954</v>
      </c>
      <c r="K33" s="147">
        <v>0.66204433409276042</v>
      </c>
      <c r="L33" s="147">
        <v>0.66086900931992609</v>
      </c>
      <c r="M33" s="147">
        <v>1.096103625707757</v>
      </c>
      <c r="N33" s="147">
        <v>0.34879996685336678</v>
      </c>
      <c r="O33" s="147">
        <v>2.5529545985873625</v>
      </c>
      <c r="P33" s="147">
        <v>1.4297311695094752</v>
      </c>
      <c r="Q33" s="147">
        <v>0.48738840165690434</v>
      </c>
      <c r="R33" s="147">
        <v>0.40979855707876389</v>
      </c>
      <c r="S33" s="147">
        <v>0.70267957882940557</v>
      </c>
      <c r="T33" s="147">
        <v>-1.2878629333762541</v>
      </c>
      <c r="U33" s="147">
        <v>-3.0448275296032739</v>
      </c>
      <c r="V33" s="147">
        <v>-1.8353948371625712</v>
      </c>
      <c r="W33" s="147">
        <v>-1.6724109016132198</v>
      </c>
      <c r="X33" s="147">
        <v>-2.149305088656484</v>
      </c>
      <c r="Y33" s="147">
        <v>-1.1813444157378949</v>
      </c>
      <c r="Z33" s="147">
        <v>-1.2460067479805321</v>
      </c>
      <c r="AA33" s="147">
        <v>-1.3176856333478204</v>
      </c>
      <c r="AB33" s="147">
        <v>-0.91838035599767842</v>
      </c>
      <c r="AC33" s="147">
        <v>-1.1221526649947613</v>
      </c>
      <c r="AD33" s="147">
        <v>-1.047632589858785</v>
      </c>
      <c r="AE33" s="147">
        <v>-1.3711438781847347</v>
      </c>
      <c r="AF33" s="147">
        <v>-1.4491175501758065</v>
      </c>
      <c r="AG33" s="147">
        <v>-1.7163780744306267</v>
      </c>
    </row>
    <row r="34" spans="1:33" x14ac:dyDescent="0.25">
      <c r="A34" t="s">
        <v>3</v>
      </c>
      <c r="B34" s="147">
        <v>-1.585799606809786E-2</v>
      </c>
      <c r="C34" s="147">
        <v>7.860902227003197E-4</v>
      </c>
      <c r="D34" s="147">
        <v>1.0507765580971273E-2</v>
      </c>
      <c r="E34" s="147">
        <v>9.8031333698017642E-4</v>
      </c>
      <c r="F34" s="147">
        <v>-7.8692217156792199E-3</v>
      </c>
      <c r="G34" s="147">
        <v>-6.539822352076563E-3</v>
      </c>
      <c r="H34" s="147">
        <v>-1.911351699225837E-2</v>
      </c>
      <c r="I34" s="147">
        <v>-1.3572266322850329E-2</v>
      </c>
      <c r="J34" s="147">
        <v>-1.1516410726555557E-2</v>
      </c>
      <c r="K34" s="147">
        <v>-3.8955626774197782E-3</v>
      </c>
      <c r="L34" s="147">
        <v>-9.6119149816597804E-3</v>
      </c>
      <c r="M34" s="147">
        <v>-1.0500148892655367E-2</v>
      </c>
      <c r="N34" s="147">
        <v>-8.9964627150060095E-3</v>
      </c>
      <c r="O34" s="147">
        <v>-1.0790119620264771E-3</v>
      </c>
      <c r="P34" s="147">
        <v>1.2553699826336417E-2</v>
      </c>
      <c r="Q34" s="147">
        <v>-8.0449933640583116E-3</v>
      </c>
      <c r="R34" s="147">
        <v>-6.0261914700412145E-3</v>
      </c>
      <c r="S34" s="147">
        <v>-5.9354288092136331E-3</v>
      </c>
      <c r="T34" s="147">
        <v>-1.1668398954606446E-2</v>
      </c>
      <c r="U34" s="147">
        <v>-3.4338150202161008E-2</v>
      </c>
      <c r="V34" s="147">
        <v>-2.7366968375910364E-2</v>
      </c>
      <c r="W34" s="147">
        <v>-2.7476762943271463E-2</v>
      </c>
      <c r="X34" s="147">
        <v>-3.2601498560368841E-2</v>
      </c>
      <c r="Y34" s="147">
        <v>-2.4452191561701864E-2</v>
      </c>
      <c r="Z34" s="147">
        <v>-2.2307087294238401E-2</v>
      </c>
      <c r="AA34" s="147">
        <v>-2.3375162543317757E-2</v>
      </c>
      <c r="AB34" s="147">
        <v>-1.0698703267159757E-2</v>
      </c>
      <c r="AC34" s="147">
        <v>-1.5885402337845161E-2</v>
      </c>
      <c r="AD34" s="147">
        <v>-1.7152531851091571E-2</v>
      </c>
      <c r="AE34" s="147">
        <v>-2.1258746593463718E-2</v>
      </c>
      <c r="AF34" s="147">
        <v>-2.9413107132895397E-2</v>
      </c>
      <c r="AG34" s="147">
        <v>-2.9905813540282544E-2</v>
      </c>
    </row>
    <row r="35" spans="1:33" x14ac:dyDescent="0.25">
      <c r="A35" t="s">
        <v>4</v>
      </c>
      <c r="B35" s="147">
        <v>-14.790747093368623</v>
      </c>
      <c r="C35" s="147">
        <v>-10.201259108298437</v>
      </c>
      <c r="D35" s="147">
        <v>-10.364192042500367</v>
      </c>
      <c r="E35" s="147">
        <v>-7.01140001298036</v>
      </c>
      <c r="F35" s="147">
        <v>-0.88620740598426551</v>
      </c>
      <c r="G35" s="147">
        <v>-0.50835120225258379</v>
      </c>
      <c r="H35" s="147">
        <v>1.3136821453012573</v>
      </c>
      <c r="I35" s="147">
        <v>6.3386539185775774</v>
      </c>
      <c r="J35" s="147">
        <v>7.0646646377262385</v>
      </c>
      <c r="K35" s="147">
        <v>2.6655916088049878</v>
      </c>
      <c r="L35" s="147">
        <v>2.5659026985273172</v>
      </c>
      <c r="M35" s="147">
        <v>3.8604692494260036</v>
      </c>
      <c r="N35" s="147">
        <v>-0.6962672975976858</v>
      </c>
      <c r="O35" s="147">
        <v>12.523947360158587</v>
      </c>
      <c r="P35" s="147">
        <v>1.7065289169483719</v>
      </c>
      <c r="Q35" s="147">
        <v>-3.1623150435329777</v>
      </c>
      <c r="R35" s="147">
        <v>-5.4847330149302422</v>
      </c>
      <c r="S35" s="147">
        <v>-5.6742656202185024</v>
      </c>
      <c r="T35" s="147">
        <v>-18.959638737204777</v>
      </c>
      <c r="U35" s="147">
        <v>-21.849183791762073</v>
      </c>
      <c r="V35" s="147">
        <v>-22.312666351587065</v>
      </c>
      <c r="W35" s="147">
        <v>-22.079535886890351</v>
      </c>
      <c r="X35" s="147">
        <v>-24.099002459503165</v>
      </c>
      <c r="Y35" s="147">
        <v>-19.009717752777107</v>
      </c>
      <c r="Z35" s="147">
        <v>-19.591659417697173</v>
      </c>
      <c r="AA35" s="147">
        <v>-19.577003779209363</v>
      </c>
      <c r="AB35" s="147">
        <v>-14.715004284163363</v>
      </c>
      <c r="AC35" s="147">
        <v>-16.991561908307734</v>
      </c>
      <c r="AD35" s="147">
        <v>-16.559773392022233</v>
      </c>
      <c r="AE35" s="147">
        <v>-18.172153398980619</v>
      </c>
      <c r="AF35" s="147">
        <v>-16.018026210594329</v>
      </c>
      <c r="AG35" s="147">
        <v>-19.991637982666187</v>
      </c>
    </row>
    <row r="36" spans="1:33" x14ac:dyDescent="0.25">
      <c r="A36" t="s">
        <v>5</v>
      </c>
      <c r="B36" s="147">
        <v>0.2112008124419269</v>
      </c>
      <c r="C36" s="147">
        <v>0.53132896350691627</v>
      </c>
      <c r="D36" s="147">
        <v>1.0561636811189352</v>
      </c>
      <c r="E36" s="147">
        <v>0.13000267578960134</v>
      </c>
      <c r="F36" s="147">
        <v>-4.4818708812321972E-2</v>
      </c>
      <c r="G36" s="147">
        <v>1.500426254979903E-2</v>
      </c>
      <c r="H36" s="147">
        <v>-0.40971004622294194</v>
      </c>
      <c r="I36" s="147">
        <v>-0.95697995769643596</v>
      </c>
      <c r="J36" s="147">
        <v>-0.92800218357723319</v>
      </c>
      <c r="K36" s="147">
        <v>-0.84149690161653679</v>
      </c>
      <c r="L36" s="147">
        <v>-0.86193152550786234</v>
      </c>
      <c r="M36" s="147">
        <v>-0.77778304972933388</v>
      </c>
      <c r="N36" s="147">
        <v>-0.63791186377063269</v>
      </c>
      <c r="O36" s="147">
        <v>-1.0252150693328899</v>
      </c>
      <c r="P36" s="147">
        <v>-1.1327364572455103</v>
      </c>
      <c r="Q36" s="147">
        <v>-0.24747440546270782</v>
      </c>
      <c r="R36" s="147">
        <v>-1.2736330462327139E-2</v>
      </c>
      <c r="S36" s="147">
        <v>-0.12110694749050666</v>
      </c>
      <c r="T36" s="147">
        <v>0.66410197300739515</v>
      </c>
      <c r="U36" s="147">
        <v>0.84533089510415582</v>
      </c>
      <c r="V36" s="147">
        <v>0.37494450786668843</v>
      </c>
      <c r="W36" s="147">
        <v>0.42148520503141729</v>
      </c>
      <c r="X36" s="147">
        <v>0.3424569849156418</v>
      </c>
      <c r="Y36" s="147">
        <v>0.30953429768022289</v>
      </c>
      <c r="Z36" s="147">
        <v>0.38065126798892113</v>
      </c>
      <c r="AA36" s="147">
        <v>0.31719338213074622</v>
      </c>
      <c r="AB36" s="147">
        <v>0.38819941723071505</v>
      </c>
      <c r="AC36" s="147">
        <v>0.37509030553066403</v>
      </c>
      <c r="AD36" s="147">
        <v>0.32285308535203683</v>
      </c>
      <c r="AE36" s="147">
        <v>0.32088413474084554</v>
      </c>
      <c r="AF36" s="147">
        <v>1.2002400722142266</v>
      </c>
      <c r="AG36" s="147">
        <v>0.89406446224321012</v>
      </c>
    </row>
    <row r="37" spans="1:33" x14ac:dyDescent="0.25">
      <c r="A37" t="s">
        <v>61</v>
      </c>
      <c r="B37" s="147">
        <v>0.15422547675275849</v>
      </c>
      <c r="C37" s="147">
        <v>2.7173022601996832E-2</v>
      </c>
      <c r="D37" s="147">
        <v>-1.117684242602851E-2</v>
      </c>
      <c r="E37" s="147">
        <v>8.9773834747216563E-3</v>
      </c>
      <c r="F37" s="147">
        <v>1.1912341026432793E-2</v>
      </c>
      <c r="G37" s="147">
        <v>-3.4032285331043299E-2</v>
      </c>
      <c r="H37" s="147">
        <v>8.3509992466175575E-2</v>
      </c>
      <c r="I37" s="147">
        <v>-3.8932397420128328E-3</v>
      </c>
      <c r="J37" s="147">
        <v>7.3837681375036379E-2</v>
      </c>
      <c r="K37" s="147">
        <v>2.1138712203053023E-2</v>
      </c>
      <c r="L37" s="147">
        <v>4.0531570954820517E-2</v>
      </c>
      <c r="M37" s="147">
        <v>4.2099042562459721E-2</v>
      </c>
      <c r="N37" s="147">
        <v>8.2670197921677069E-2</v>
      </c>
      <c r="O37" s="147">
        <v>2.2225801952853952E-2</v>
      </c>
      <c r="P37" s="147">
        <v>-0.10083200976357448</v>
      </c>
      <c r="Q37" s="147">
        <v>0.15805069227493201</v>
      </c>
      <c r="R37" s="147">
        <v>8.8628199757646187E-2</v>
      </c>
      <c r="S37" s="147">
        <v>7.3420411698973509E-2</v>
      </c>
      <c r="T37" s="147">
        <v>0.19522683363395599</v>
      </c>
      <c r="U37" s="147">
        <v>-8.3070943695013277E-2</v>
      </c>
      <c r="V37" s="147">
        <v>0.2606891456356788</v>
      </c>
      <c r="W37" s="147">
        <v>0.36901978543195446</v>
      </c>
      <c r="X37" s="147">
        <v>0.38904471469178381</v>
      </c>
      <c r="Y37" s="147">
        <v>0.2368644628103217</v>
      </c>
      <c r="Z37" s="147">
        <v>0.22782023941236762</v>
      </c>
      <c r="AA37" s="147">
        <v>0.21319265894336448</v>
      </c>
      <c r="AB37" s="147">
        <v>0.18505819220564079</v>
      </c>
      <c r="AC37" s="147">
        <v>0.18830060547187716</v>
      </c>
      <c r="AD37" s="147">
        <v>0.20655924333991538</v>
      </c>
      <c r="AE37" s="147">
        <v>0.19404687977847201</v>
      </c>
      <c r="AF37" s="147">
        <v>-7.7923299809057628E-2</v>
      </c>
      <c r="AG37" s="147">
        <v>-6.2509873701858315E-2</v>
      </c>
    </row>
    <row r="38" spans="1:33" x14ac:dyDescent="0.25">
      <c r="A38" t="s">
        <v>50</v>
      </c>
      <c r="B38" s="147">
        <v>3.3205859625812996E-2</v>
      </c>
      <c r="C38" s="147">
        <v>6.6400058498718023E-2</v>
      </c>
      <c r="D38" s="147">
        <v>7.5665114386019694E-2</v>
      </c>
      <c r="E38" s="147">
        <v>3.9995937225823931E-2</v>
      </c>
      <c r="F38" s="147">
        <v>1.2879481585014542E-2</v>
      </c>
      <c r="G38" s="147">
        <v>8.8401527494526566E-3</v>
      </c>
      <c r="H38" s="147">
        <v>1.7739050687259526E-2</v>
      </c>
      <c r="I38" s="147">
        <v>5.742528619468959E-3</v>
      </c>
      <c r="J38" s="147">
        <v>1.1675140483062389E-2</v>
      </c>
      <c r="K38" s="147">
        <v>3.435544035667621E-2</v>
      </c>
      <c r="L38" s="147">
        <v>3.8148533941732669E-2</v>
      </c>
      <c r="M38" s="147">
        <v>3.8814021887432153E-2</v>
      </c>
      <c r="N38" s="147">
        <v>4.287113742335389E-2</v>
      </c>
      <c r="O38" s="147">
        <v>3.2434915132027946E-2</v>
      </c>
      <c r="P38" s="147">
        <v>1.5788270485587237E-2</v>
      </c>
      <c r="Q38" s="147">
        <v>2.5501238028234945E-2</v>
      </c>
      <c r="R38" s="147">
        <v>2.0112879860905361E-2</v>
      </c>
      <c r="S38" s="147">
        <v>1.927988032930962E-2</v>
      </c>
      <c r="T38" s="147">
        <v>3.5610539625864294E-2</v>
      </c>
      <c r="U38" s="147">
        <v>-1.6742447143862482E-2</v>
      </c>
      <c r="V38" s="147">
        <v>2.1220184323002329E-2</v>
      </c>
      <c r="W38" s="147">
        <v>4.2355638540012168E-2</v>
      </c>
      <c r="X38" s="147">
        <v>5.550382827266203E-2</v>
      </c>
      <c r="Y38" s="147">
        <v>3.3670002311350485E-2</v>
      </c>
      <c r="Z38" s="147">
        <v>3.1111337401330992E-2</v>
      </c>
      <c r="AA38" s="147">
        <v>5.6463627923918618E-2</v>
      </c>
      <c r="AB38" s="147">
        <v>2.6842691628396899E-2</v>
      </c>
      <c r="AC38" s="147">
        <v>3.4210756183213266E-2</v>
      </c>
      <c r="AD38" s="147">
        <v>3.9128504670318191E-2</v>
      </c>
      <c r="AE38" s="147">
        <v>6.6789085030767942E-2</v>
      </c>
      <c r="AF38" s="147">
        <v>-2.0108290742652343E-2</v>
      </c>
      <c r="AG38" s="147">
        <v>-1.0696726314819282E-2</v>
      </c>
    </row>
    <row r="39" spans="1:33" x14ac:dyDescent="0.25">
      <c r="A39" t="s">
        <v>49</v>
      </c>
      <c r="B39" s="147">
        <v>6.8387086673470272E-4</v>
      </c>
      <c r="C39" s="147">
        <v>1.0442906266180456E-2</v>
      </c>
      <c r="D39" s="147">
        <v>1.2578836399639989E-2</v>
      </c>
      <c r="E39" s="147">
        <v>-4.3256590657680428E-4</v>
      </c>
      <c r="F39" s="147">
        <v>7.9565002538927072E-4</v>
      </c>
      <c r="G39" s="147">
        <v>1.0432689178405345E-3</v>
      </c>
      <c r="H39" s="147">
        <v>1.1303372717644013E-3</v>
      </c>
      <c r="I39" s="147">
        <v>9.8466521808408466E-4</v>
      </c>
      <c r="J39" s="147">
        <v>6.0090550677573129E-4</v>
      </c>
      <c r="K39" s="147">
        <v>9.8118855809171263E-4</v>
      </c>
      <c r="L39" s="147">
        <v>9.6916819109681487E-4</v>
      </c>
      <c r="M39" s="147">
        <v>2.0440704358018827E-4</v>
      </c>
      <c r="N39" s="147">
        <v>1.9407390072054397E-3</v>
      </c>
      <c r="O39" s="147">
        <v>1.6769259979642938E-3</v>
      </c>
      <c r="P39" s="147">
        <v>7.9641751586435536E-4</v>
      </c>
      <c r="Q39" s="147">
        <v>2.6405346317614695E-4</v>
      </c>
      <c r="R39" s="147">
        <v>9.6497980542458416E-4</v>
      </c>
      <c r="S39" s="147">
        <v>4.8615634585841977E-4</v>
      </c>
      <c r="T39" s="147">
        <v>3.4014498057765956E-4</v>
      </c>
      <c r="U39" s="147">
        <v>-1.032547663545361E-3</v>
      </c>
      <c r="V39" s="147">
        <v>3.0780517068060634E-4</v>
      </c>
      <c r="W39" s="147">
        <v>5.5545291706173179E-4</v>
      </c>
      <c r="X39" s="147">
        <v>1.2260254950397162E-3</v>
      </c>
      <c r="Y39" s="147">
        <v>1.5345292330880451E-4</v>
      </c>
      <c r="Z39" s="147">
        <v>4.9299917469900416E-2</v>
      </c>
      <c r="AA39" s="147">
        <v>6.8397534437855505E-4</v>
      </c>
      <c r="AB39" s="147">
        <v>0.12662622507591498</v>
      </c>
      <c r="AC39" s="147">
        <v>6.4824271606323675E-4</v>
      </c>
      <c r="AD39" s="147">
        <v>1.0372503680301272E-3</v>
      </c>
      <c r="AE39" s="147">
        <v>9.6770195127996936E-4</v>
      </c>
      <c r="AF39" s="147">
        <v>1.6891448219479022E-3</v>
      </c>
      <c r="AG39" s="147">
        <v>9.0691889729964739E-4</v>
      </c>
    </row>
    <row r="40" spans="1:33" x14ac:dyDescent="0.25">
      <c r="A40" t="s">
        <v>64</v>
      </c>
      <c r="B40" s="147">
        <v>-5.6441452602182945E-4</v>
      </c>
      <c r="C40" s="147">
        <v>1.2320452528860951E-4</v>
      </c>
      <c r="D40" s="147">
        <v>5.3200236247391564E-4</v>
      </c>
      <c r="E40" s="147">
        <v>-5.3102070175948396E-4</v>
      </c>
      <c r="F40" s="147">
        <v>-2.7197879610845431E-4</v>
      </c>
      <c r="G40" s="147">
        <v>1.1150178954615758E-4</v>
      </c>
      <c r="H40" s="147">
        <v>-8.7057802603627416E-4</v>
      </c>
      <c r="I40" s="147">
        <v>-3.9500161549171908E-4</v>
      </c>
      <c r="J40" s="147">
        <v>-1.7375239417618746E-4</v>
      </c>
      <c r="K40" s="147">
        <v>-2.8461766073396497E-4</v>
      </c>
      <c r="L40" s="147">
        <v>-1.1621044513614592E-3</v>
      </c>
      <c r="M40" s="147">
        <v>8.5493440280682426E-6</v>
      </c>
      <c r="N40" s="147">
        <v>-1.5033070493110021E-4</v>
      </c>
      <c r="O40" s="147">
        <v>-5.6594331113698354E-4</v>
      </c>
      <c r="P40" s="147">
        <v>1.7853811276652247E-4</v>
      </c>
      <c r="Q40" s="147">
        <v>-6.5845107427526736E-4</v>
      </c>
      <c r="R40" s="147">
        <v>-7.7886716235200416E-4</v>
      </c>
      <c r="S40" s="147">
        <v>-7.2037566981864899E-4</v>
      </c>
      <c r="T40" s="147">
        <v>-4.8670164928328423E-4</v>
      </c>
      <c r="U40" s="147">
        <v>-7.1068657177076125E-4</v>
      </c>
      <c r="V40" s="147">
        <v>-7.8309256658447464E-4</v>
      </c>
      <c r="W40" s="147">
        <v>-1.1094264195743806E-3</v>
      </c>
      <c r="X40" s="147">
        <v>-6.5904291138112366E-4</v>
      </c>
      <c r="Y40" s="147">
        <v>-7.4553811354089242E-4</v>
      </c>
      <c r="Z40" s="147">
        <v>-1.1078868073691774E-3</v>
      </c>
      <c r="AA40" s="147">
        <v>-6.5353395622839809E-4</v>
      </c>
      <c r="AB40" s="147">
        <v>-7.7442922713086282E-4</v>
      </c>
      <c r="AC40" s="147">
        <v>-1.1344649367652643E-3</v>
      </c>
      <c r="AD40" s="147">
        <v>-8.4645072194338387E-4</v>
      </c>
      <c r="AE40" s="147">
        <v>-5.8000724407406695E-4</v>
      </c>
      <c r="AF40" s="147">
        <v>-1.0696303886833358E-3</v>
      </c>
      <c r="AG40" s="147">
        <v>-2.5383066459366138E-4</v>
      </c>
    </row>
    <row r="41" spans="1:33" x14ac:dyDescent="0.25">
      <c r="A41" t="s">
        <v>65</v>
      </c>
      <c r="B41" s="147">
        <v>-4.741282224741003E-2</v>
      </c>
      <c r="C41" s="147">
        <v>-4.4742894935332345E-2</v>
      </c>
      <c r="D41" s="147">
        <v>-4.883149036052456E-2</v>
      </c>
      <c r="E41" s="147">
        <v>-2.5656896163121584E-2</v>
      </c>
      <c r="F41" s="147">
        <v>-4.2348962068821383E-3</v>
      </c>
      <c r="G41" s="147">
        <v>-1.8383251563434677E-3</v>
      </c>
      <c r="H41" s="147">
        <v>-7.6655027843951506E-3</v>
      </c>
      <c r="I41" s="147">
        <v>3.7583281703973126E-3</v>
      </c>
      <c r="J41" s="147">
        <v>8.6669281512648522E-3</v>
      </c>
      <c r="K41" s="147">
        <v>-7.2050293938763221E-3</v>
      </c>
      <c r="L41" s="147">
        <v>-1.0945767602688339E-2</v>
      </c>
      <c r="M41" s="147">
        <v>-6.475998565746488E-3</v>
      </c>
      <c r="N41" s="147">
        <v>-1.9421885412187589E-2</v>
      </c>
      <c r="O41" s="147">
        <v>2.1922387478061911E-2</v>
      </c>
      <c r="P41" s="147">
        <v>-8.6026845005916786E-3</v>
      </c>
      <c r="Q41" s="147">
        <v>-1.7896184206477733E-2</v>
      </c>
      <c r="R41" s="147">
        <v>-2.2170641204276559E-2</v>
      </c>
      <c r="S41" s="147">
        <v>-2.161537541481337E-2</v>
      </c>
      <c r="T41" s="147">
        <v>-5.4422286602557379E-2</v>
      </c>
      <c r="U41" s="147">
        <v>-4.9015772036627159E-2</v>
      </c>
      <c r="V41" s="147">
        <v>-6.4091373700980253E-2</v>
      </c>
      <c r="W41" s="147">
        <v>-5.7072450997513263E-2</v>
      </c>
      <c r="X41" s="147">
        <v>-6.843564039164074E-2</v>
      </c>
      <c r="Y41" s="147">
        <v>-4.6416318695576969E-2</v>
      </c>
      <c r="Z41" s="147">
        <v>-5.1132456041809271E-2</v>
      </c>
      <c r="AA41" s="147">
        <v>-5.0980942740276064E-2</v>
      </c>
      <c r="AB41" s="147">
        <v>-4.6683259402891142E-2</v>
      </c>
      <c r="AC41" s="147">
        <v>-4.6846426005966252E-2</v>
      </c>
      <c r="AD41" s="147">
        <v>-4.5857998469649164E-2</v>
      </c>
      <c r="AE41" s="147">
        <v>-5.1330410878044908E-2</v>
      </c>
      <c r="AF41" s="147">
        <v>-3.3198990257158861E-2</v>
      </c>
      <c r="AG41" s="147">
        <v>-4.7379996310836364E-2</v>
      </c>
    </row>
    <row r="42" spans="1:33" x14ac:dyDescent="0.25">
      <c r="A42" t="s">
        <v>117</v>
      </c>
      <c r="B42" s="147">
        <v>-2.7229705820875907E-3</v>
      </c>
      <c r="C42" s="147">
        <v>-1.5300414743280102E-3</v>
      </c>
      <c r="D42" s="147">
        <v>-2.2612496812179535E-3</v>
      </c>
      <c r="E42" s="147">
        <v>-1.2172400376456432E-3</v>
      </c>
      <c r="F42" s="147">
        <v>3.6444686902651138E-4</v>
      </c>
      <c r="G42" s="147">
        <v>5.5363062461612038E-4</v>
      </c>
      <c r="H42" s="147">
        <v>9.2367112879254698E-4</v>
      </c>
      <c r="I42" s="147">
        <v>1.579195370353963E-3</v>
      </c>
      <c r="J42" s="147">
        <v>1.3971053032535655E-3</v>
      </c>
      <c r="K42" s="147">
        <v>2.9543866817124086E-4</v>
      </c>
      <c r="L42" s="147">
        <v>3.0585631956681764E-4</v>
      </c>
      <c r="M42" s="147">
        <v>6.1192577558479705E-4</v>
      </c>
      <c r="N42" s="147">
        <v>-8.8608611460168525E-4</v>
      </c>
      <c r="O42" s="147">
        <v>3.6400514650586965E-3</v>
      </c>
      <c r="P42" s="147">
        <v>1.7973515860104684E-3</v>
      </c>
      <c r="Q42" s="147">
        <v>3.3943321137256191E-4</v>
      </c>
      <c r="R42" s="147">
        <v>-8.9132391841352347E-4</v>
      </c>
      <c r="S42" s="147">
        <v>-1.4163354876008567E-3</v>
      </c>
      <c r="T42" s="147">
        <v>-3.7629865982460459E-3</v>
      </c>
      <c r="U42" s="147">
        <v>-5.7710881833041372E-3</v>
      </c>
      <c r="V42" s="147">
        <v>-4.5208218775091881E-3</v>
      </c>
      <c r="W42" s="147">
        <v>-4.3396608413633908E-3</v>
      </c>
      <c r="X42" s="147">
        <v>-5.2649090788506872E-3</v>
      </c>
      <c r="Y42" s="147">
        <v>-3.6169309824647337E-3</v>
      </c>
      <c r="Z42" s="147">
        <v>-4.3364105489301797E-3</v>
      </c>
      <c r="AA42" s="147">
        <v>-4.0338515795105799E-3</v>
      </c>
      <c r="AB42" s="147">
        <v>-3.0437225006682434E-3</v>
      </c>
      <c r="AC42" s="147">
        <v>-2.9330853168167415E-3</v>
      </c>
      <c r="AD42" s="147">
        <v>-3.311782991116799E-3</v>
      </c>
      <c r="AE42" s="147">
        <v>-3.4095953763179287E-3</v>
      </c>
      <c r="AF42" s="147">
        <v>-1.9790236457717398E-3</v>
      </c>
      <c r="AG42" s="147">
        <v>-3.5234184200772624E-3</v>
      </c>
    </row>
    <row r="43" spans="1:33" x14ac:dyDescent="0.25">
      <c r="A43" t="s">
        <v>66</v>
      </c>
      <c r="B43" s="147">
        <v>-9.4527670996896698E-2</v>
      </c>
      <c r="C43" s="147">
        <v>-5.8582995918749936E-2</v>
      </c>
      <c r="D43" s="147">
        <v>-6.3951668496003922E-2</v>
      </c>
      <c r="E43" s="147">
        <v>-4.1781674306621136E-2</v>
      </c>
      <c r="F43" s="147">
        <v>-5.7582605306188417E-3</v>
      </c>
      <c r="G43" s="147">
        <v>-5.5040676852705916E-3</v>
      </c>
      <c r="H43" s="147">
        <v>9.311637068450701E-3</v>
      </c>
      <c r="I43" s="147">
        <v>4.147516962663067E-2</v>
      </c>
      <c r="J43" s="147">
        <v>4.9551745183502943E-2</v>
      </c>
      <c r="K43" s="147">
        <v>1.5647931708310081E-2</v>
      </c>
      <c r="L43" s="147">
        <v>1.7932602795140168E-2</v>
      </c>
      <c r="M43" s="147">
        <v>2.6670844515200659E-2</v>
      </c>
      <c r="N43" s="147">
        <v>-7.5195745920669521E-3</v>
      </c>
      <c r="O43" s="147">
        <v>8.3992934857156726E-2</v>
      </c>
      <c r="P43" s="147">
        <v>1.887664873866407E-2</v>
      </c>
      <c r="Q43" s="147">
        <v>-1.8901247515763359E-2</v>
      </c>
      <c r="R43" s="147">
        <v>-2.7768269403167234E-2</v>
      </c>
      <c r="S43" s="147">
        <v>-2.3995164745162112E-2</v>
      </c>
      <c r="T43" s="147">
        <v>-0.1207631501583709</v>
      </c>
      <c r="U43" s="147">
        <v>-0.14275754499828508</v>
      </c>
      <c r="V43" s="147">
        <v>-0.14241740520869509</v>
      </c>
      <c r="W43" s="147">
        <v>-0.14087967129582113</v>
      </c>
      <c r="X43" s="147">
        <v>-0.15338687879599741</v>
      </c>
      <c r="Y43" s="147">
        <v>-0.12064271316874481</v>
      </c>
      <c r="Z43" s="147">
        <v>-0.12387602303351336</v>
      </c>
      <c r="AA43" s="147">
        <v>-0.12451630702258494</v>
      </c>
      <c r="AB43" s="147">
        <v>-9.0524001881555696E-2</v>
      </c>
      <c r="AC43" s="147">
        <v>-0.10301996044925403</v>
      </c>
      <c r="AD43" s="147">
        <v>-0.10536886159769361</v>
      </c>
      <c r="AE43" s="147">
        <v>-0.10793675428190252</v>
      </c>
      <c r="AF43" s="147">
        <v>-0.10492524432208497</v>
      </c>
      <c r="AG43" s="147">
        <v>-0.11258530287516214</v>
      </c>
    </row>
    <row r="44" spans="1:33" x14ac:dyDescent="0.25">
      <c r="A44" t="s">
        <v>68</v>
      </c>
      <c r="B44" s="147">
        <v>-1.1428434830770048E-4</v>
      </c>
      <c r="C44" s="147">
        <v>9.80912102412833E-4</v>
      </c>
      <c r="D44" s="147">
        <v>1.5776026813685944E-3</v>
      </c>
      <c r="E44" s="147">
        <v>2.1935304905216276E-4</v>
      </c>
      <c r="F44" s="147">
        <v>7.6168216186835169E-4</v>
      </c>
      <c r="G44" s="147">
        <v>5.8126367680799273E-4</v>
      </c>
      <c r="H44" s="147">
        <v>7.0162287193804244E-4</v>
      </c>
      <c r="I44" s="147">
        <v>-1.6384050580970679E-4</v>
      </c>
      <c r="J44" s="147">
        <v>-7.9648324247159376E-5</v>
      </c>
      <c r="K44" s="147">
        <v>1.0025789216305163E-3</v>
      </c>
      <c r="L44" s="147">
        <v>6.1445462732861219E-4</v>
      </c>
      <c r="M44" s="147">
        <v>3.5155938927543262E-4</v>
      </c>
      <c r="N44" s="147">
        <v>3.9979083270946965E-4</v>
      </c>
      <c r="O44" s="147">
        <v>1.4011784965575159E-3</v>
      </c>
      <c r="P44" s="147">
        <v>1.6412262463159242E-3</v>
      </c>
      <c r="Q44" s="147">
        <v>9.9608952973839759E-5</v>
      </c>
      <c r="R44" s="147">
        <v>-3.0163839442621816E-4</v>
      </c>
      <c r="S44" s="147">
        <v>9.9586426580508969E-4</v>
      </c>
      <c r="T44" s="147">
        <v>3.0251966604453659E-4</v>
      </c>
      <c r="U44" s="147">
        <v>-7.1500685488182919E-4</v>
      </c>
      <c r="V44" s="147">
        <v>-2.8983211789432133E-4</v>
      </c>
      <c r="W44" s="147">
        <v>-5.4845932101155528E-4</v>
      </c>
      <c r="X44" s="147">
        <v>-6.3971395966549082E-4</v>
      </c>
      <c r="Y44" s="147">
        <v>-1.6803854770251151E-4</v>
      </c>
      <c r="Z44" s="147">
        <v>-2.4224756019854479E-4</v>
      </c>
      <c r="AA44" s="147">
        <v>-1.7603063582479535E-4</v>
      </c>
      <c r="AB44" s="147">
        <v>-3.5996271903472772E-5</v>
      </c>
      <c r="AC44" s="147">
        <v>-5.9471808813139904E-5</v>
      </c>
      <c r="AD44" s="147">
        <v>-9.7829360132760217E-5</v>
      </c>
      <c r="AE44" s="147">
        <v>-5.463947575823358E-5</v>
      </c>
      <c r="AF44" s="147">
        <v>-3.4294548984287881E-4</v>
      </c>
      <c r="AG44" s="147">
        <v>2.53534479454115E-4</v>
      </c>
    </row>
    <row r="45" spans="1:33" x14ac:dyDescent="0.25">
      <c r="A45" t="s">
        <v>8</v>
      </c>
      <c r="B45" s="147">
        <v>-1.3181907094586158E-4</v>
      </c>
      <c r="C45" s="147">
        <v>-2.6566448175345807E-4</v>
      </c>
      <c r="D45" s="147">
        <v>1.1320626848318791E-4</v>
      </c>
      <c r="E45" s="147">
        <v>-1.9809528252239737E-4</v>
      </c>
      <c r="F45" s="147">
        <v>-2.4237485949821317E-4</v>
      </c>
      <c r="G45" s="147">
        <v>-4.5594536116590098E-5</v>
      </c>
      <c r="H45" s="147">
        <v>1.1573800203645542E-4</v>
      </c>
      <c r="I45" s="147">
        <v>-4.3501546839574154E-5</v>
      </c>
      <c r="J45" s="147">
        <v>1.5855968891053887E-4</v>
      </c>
      <c r="K45" s="147">
        <v>-9.3362645563484334E-5</v>
      </c>
      <c r="L45" s="147">
        <v>-2.7918425257932966E-5</v>
      </c>
      <c r="M45" s="147">
        <v>1.3298116029114202E-4</v>
      </c>
      <c r="N45" s="147">
        <v>-1.3768235168573427E-4</v>
      </c>
      <c r="O45" s="147">
        <v>-8.0910526611219403E-5</v>
      </c>
      <c r="P45" s="147">
        <v>-2.0553531669412634E-4</v>
      </c>
      <c r="Q45" s="147">
        <v>9.8554533877044073E-5</v>
      </c>
      <c r="R45" s="147">
        <v>2.3767176398031153E-4</v>
      </c>
      <c r="S45" s="147">
        <v>-1.2862616563978494E-4</v>
      </c>
      <c r="T45" s="147">
        <v>9.3699170385709704E-5</v>
      </c>
      <c r="U45" s="147">
        <v>-1.8322050656346901E-4</v>
      </c>
      <c r="V45" s="147">
        <v>-2.7414896516673803E-4</v>
      </c>
      <c r="W45" s="147">
        <v>9.4211808329719372E-5</v>
      </c>
      <c r="X45" s="147">
        <v>4.8520624947706191E-5</v>
      </c>
      <c r="Y45" s="147">
        <v>1.2367394017164923E-5</v>
      </c>
      <c r="Z45" s="147">
        <v>-5.9561237365708843E-5</v>
      </c>
      <c r="AA45" s="147">
        <v>-4.3044416964008327E-5</v>
      </c>
      <c r="AB45" s="147">
        <v>1.8327535798400648E-4</v>
      </c>
      <c r="AC45" s="147">
        <v>5.0615331338535225E-5</v>
      </c>
      <c r="AD45" s="147">
        <v>-2.6886877122579862E-5</v>
      </c>
      <c r="AE45" s="147">
        <v>9.1091373209304023E-5</v>
      </c>
      <c r="AF45" s="147">
        <v>-1.4996950957040471E-4</v>
      </c>
      <c r="AG45" s="147">
        <v>-8.1317630063232403E-5</v>
      </c>
    </row>
    <row r="46" spans="1:33" x14ac:dyDescent="0.25">
      <c r="A46" t="s">
        <v>9</v>
      </c>
      <c r="B46" s="147">
        <v>-8.3886380042499779E-5</v>
      </c>
      <c r="C46" s="147">
        <v>6.6027799426910414E-4</v>
      </c>
      <c r="D46" s="147">
        <v>1.1898640225925594E-3</v>
      </c>
      <c r="E46" s="147">
        <v>-1.1998781167747176E-4</v>
      </c>
      <c r="F46" s="147">
        <v>1.6259755781228085E-4</v>
      </c>
      <c r="G46" s="147">
        <v>1.4652789517532571E-4</v>
      </c>
      <c r="H46" s="147">
        <v>4.3692646385080772E-4</v>
      </c>
      <c r="I46" s="147">
        <v>4.780573966546611E-4</v>
      </c>
      <c r="J46" s="147">
        <v>5.4149522648318487E-4</v>
      </c>
      <c r="K46" s="147">
        <v>5.6810289045705067E-4</v>
      </c>
      <c r="L46" s="147">
        <v>4.8769999122451606E-4</v>
      </c>
      <c r="M46" s="147">
        <v>4.6982531499705079E-4</v>
      </c>
      <c r="N46" s="147">
        <v>6.8913652543533784E-4</v>
      </c>
      <c r="O46" s="147">
        <v>4.506642553649226E-4</v>
      </c>
      <c r="P46" s="147">
        <v>5.8986343675786635E-5</v>
      </c>
      <c r="Q46" s="147">
        <v>8.3913812545799297E-4</v>
      </c>
      <c r="R46" s="147">
        <v>4.2687532373995635E-4</v>
      </c>
      <c r="S46" s="147">
        <v>1.6311949855215726E-3</v>
      </c>
      <c r="T46" s="147">
        <v>1.2446696791521407E-3</v>
      </c>
      <c r="U46" s="147">
        <v>3.1876938917324213E-4</v>
      </c>
      <c r="V46" s="147">
        <v>1.8211095885405865E-3</v>
      </c>
      <c r="W46" s="147">
        <v>2.439984966565932E-3</v>
      </c>
      <c r="X46" s="147">
        <v>2.6774315232251837E-3</v>
      </c>
      <c r="Y46" s="147">
        <v>1.7865870546418042E-3</v>
      </c>
      <c r="Z46" s="147">
        <v>1.8359437780571348E-3</v>
      </c>
      <c r="AA46" s="147">
        <v>1.1479050409838034E-3</v>
      </c>
      <c r="AB46" s="147">
        <v>1.4465067905663782E-3</v>
      </c>
      <c r="AC46" s="147">
        <v>1.2310664424320166E-3</v>
      </c>
      <c r="AD46" s="147">
        <v>1.3050987336783791E-3</v>
      </c>
      <c r="AE46" s="147">
        <v>1.5789734122415469E-3</v>
      </c>
      <c r="AF46" s="147">
        <v>-1.8881016056218624E-4</v>
      </c>
      <c r="AG46" s="147">
        <v>-3.874842088152386E-4</v>
      </c>
    </row>
    <row r="47" spans="1:33" x14ac:dyDescent="0.25">
      <c r="A47" t="s">
        <v>69</v>
      </c>
      <c r="B47" s="147">
        <v>4.6547931646495058E-6</v>
      </c>
      <c r="C47" s="147">
        <v>1.1761119101170244E-4</v>
      </c>
      <c r="D47" s="147">
        <v>9.2558825442308652E-5</v>
      </c>
      <c r="E47" s="147">
        <v>1.0974004374877998E-4</v>
      </c>
      <c r="F47" s="147">
        <v>1.1886393352909949E-4</v>
      </c>
      <c r="G47" s="147">
        <v>3.8734752107555284E-5</v>
      </c>
      <c r="H47" s="147">
        <v>5.2051088590028766E-5</v>
      </c>
      <c r="I47" s="147">
        <v>6.7618004130375921E-5</v>
      </c>
      <c r="J47" s="147">
        <v>1.2185343271834206E-4</v>
      </c>
      <c r="K47" s="147">
        <v>8.2944280263408019E-5</v>
      </c>
      <c r="L47" s="147">
        <v>3.2405315031529291E-5</v>
      </c>
      <c r="M47" s="147">
        <v>1.0093407373744183E-4</v>
      </c>
      <c r="N47" s="147">
        <v>3.9651769138903965E-5</v>
      </c>
      <c r="O47" s="147">
        <v>6.630851288009121E-5</v>
      </c>
      <c r="P47" s="147">
        <v>1.1318450401346931E-4</v>
      </c>
      <c r="Q47" s="147">
        <v>6.7101436564133659E-5</v>
      </c>
      <c r="R47" s="147">
        <v>-9.4130469888531129E-5</v>
      </c>
      <c r="S47" s="147">
        <v>7.4284689647166288E-5</v>
      </c>
      <c r="T47" s="147">
        <v>3.1374657441328945E-5</v>
      </c>
      <c r="U47" s="147">
        <v>1.3959914802639953E-4</v>
      </c>
      <c r="V47" s="147">
        <v>5.2627761232717238E-5</v>
      </c>
      <c r="W47" s="147">
        <v>2.2312261244683031E-5</v>
      </c>
      <c r="X47" s="147">
        <v>1.3009871347062019E-6</v>
      </c>
      <c r="Y47" s="147">
        <v>-1.9295565604176678E-6</v>
      </c>
      <c r="Z47" s="147">
        <v>2.5539046112176131E-6</v>
      </c>
      <c r="AA47" s="147">
        <v>3.4044354380484811E-5</v>
      </c>
      <c r="AB47" s="147">
        <v>-1.6419054212574906E-5</v>
      </c>
      <c r="AC47" s="147">
        <v>5.0149200945134973E-5</v>
      </c>
      <c r="AD47" s="147">
        <v>3.6766994619429928E-6</v>
      </c>
      <c r="AE47" s="147">
        <v>2.4096622736075415E-5</v>
      </c>
      <c r="AF47" s="147">
        <v>3.935921776069759E-5</v>
      </c>
      <c r="AG47" s="147">
        <v>2.4687031381425903E-5</v>
      </c>
    </row>
    <row r="48" spans="1:33" x14ac:dyDescent="0.25">
      <c r="A48" t="s">
        <v>10</v>
      </c>
      <c r="B48" s="147">
        <v>1.7524712330278846E-4</v>
      </c>
      <c r="C48" s="147">
        <v>1.0400200403120293E-3</v>
      </c>
      <c r="D48" s="147">
        <v>9.8994616184019902E-4</v>
      </c>
      <c r="E48" s="147">
        <v>3.3529680355116301E-4</v>
      </c>
      <c r="F48" s="147">
        <v>2.7914978951842874E-4</v>
      </c>
      <c r="G48" s="147">
        <v>5.9798894523991676E-5</v>
      </c>
      <c r="H48" s="147">
        <v>-4.1482087760975916E-5</v>
      </c>
      <c r="I48" s="147">
        <v>1.8830843613277409E-4</v>
      </c>
      <c r="J48" s="147">
        <v>-1.6298144641322776E-5</v>
      </c>
      <c r="K48" s="147">
        <v>2.2988349520820187E-4</v>
      </c>
      <c r="L48" s="147">
        <v>7.0793149761185425E-6</v>
      </c>
      <c r="M48" s="147">
        <v>-6.4171894416746415E-5</v>
      </c>
      <c r="N48" s="147">
        <v>2.6919249402437514E-4</v>
      </c>
      <c r="O48" s="147">
        <v>2.05473389008127E-4</v>
      </c>
      <c r="P48" s="147">
        <v>3.4576796275581916E-4</v>
      </c>
      <c r="Q48" s="147">
        <v>-3.7689874098209542E-5</v>
      </c>
      <c r="R48" s="147">
        <v>-2.7265831031056181E-4</v>
      </c>
      <c r="S48" s="147">
        <v>1.5572127931562764E-4</v>
      </c>
      <c r="T48" s="147">
        <v>-6.6966991269838574E-5</v>
      </c>
      <c r="U48" s="147">
        <v>2.7185381476398291E-4</v>
      </c>
      <c r="V48" s="147">
        <v>4.2373801783833227E-4</v>
      </c>
      <c r="W48" s="147">
        <v>7.9215924491370928E-6</v>
      </c>
      <c r="X48" s="147">
        <v>1.1891022411213885E-4</v>
      </c>
      <c r="Y48" s="147">
        <v>7.0588344722049634E-5</v>
      </c>
      <c r="Z48" s="147">
        <v>1.2881536416229635E-4</v>
      </c>
      <c r="AA48" s="147">
        <v>1.6672174756438745E-4</v>
      </c>
      <c r="AB48" s="147">
        <v>-1.4215131527164199E-4</v>
      </c>
      <c r="AC48" s="147">
        <v>6.5804752778648263E-5</v>
      </c>
      <c r="AD48" s="147">
        <v>2.2550963263715538E-4</v>
      </c>
      <c r="AE48" s="147">
        <v>7.9902559212744221E-5</v>
      </c>
      <c r="AF48" s="147">
        <v>7.2288207586841159E-5</v>
      </c>
      <c r="AG48" s="147">
        <v>1.7381624914444729E-4</v>
      </c>
    </row>
    <row r="49" spans="1:33" x14ac:dyDescent="0.25">
      <c r="A49" t="s">
        <v>70</v>
      </c>
      <c r="B49" s="147">
        <v>1.4414843348591879E-4</v>
      </c>
      <c r="C49" s="147">
        <v>2.1696846002512309E-3</v>
      </c>
      <c r="D49" s="147">
        <v>3.0773700621373975E-3</v>
      </c>
      <c r="E49" s="147">
        <v>-1.0374806374088808E-4</v>
      </c>
      <c r="F49" s="147">
        <v>1.1063144438409932E-4</v>
      </c>
      <c r="G49" s="147">
        <v>7.9578342408700336E-4</v>
      </c>
      <c r="H49" s="147">
        <v>1.3962989827677841E-3</v>
      </c>
      <c r="I49" s="147">
        <v>8.8787495227570781E-4</v>
      </c>
      <c r="J49" s="147">
        <v>-3.6281087201553257E-5</v>
      </c>
      <c r="K49" s="147">
        <v>8.6643554898942405E-4</v>
      </c>
      <c r="L49" s="147">
        <v>1.767336027488789E-4</v>
      </c>
      <c r="M49" s="147">
        <v>4.577785120484085E-4</v>
      </c>
      <c r="N49" s="147">
        <v>-3.1959887035897211E-4</v>
      </c>
      <c r="O49" s="147">
        <v>8.7796528876004005E-4</v>
      </c>
      <c r="P49" s="147">
        <v>-2.5392653128134316E-4</v>
      </c>
      <c r="Q49" s="147">
        <v>7.5873306071514552E-4</v>
      </c>
      <c r="R49" s="147">
        <v>8.1569510585753451E-4</v>
      </c>
      <c r="S49" s="147">
        <v>7.8886969721292627E-4</v>
      </c>
      <c r="T49" s="147">
        <v>1.0573016813763127E-3</v>
      </c>
      <c r="U49" s="147">
        <v>-5.0884834517553215E-4</v>
      </c>
      <c r="V49" s="147">
        <v>-3.8209378886389696E-5</v>
      </c>
      <c r="W49" s="147">
        <v>1.7837704694890336E-3</v>
      </c>
      <c r="X49" s="147">
        <v>2.3948075561523604E-3</v>
      </c>
      <c r="Y49" s="147">
        <v>9.921263259470175E-4</v>
      </c>
      <c r="Z49" s="147">
        <v>1.4938101708420752E-3</v>
      </c>
      <c r="AA49" s="147">
        <v>1.6528056107225448E-3</v>
      </c>
      <c r="AB49" s="147">
        <v>1.9950763908764845E-3</v>
      </c>
      <c r="AC49" s="147">
        <v>1.9045444935862333E-3</v>
      </c>
      <c r="AD49" s="147">
        <v>1.5636500707312349E-3</v>
      </c>
      <c r="AE49" s="147">
        <v>8.0623923078091742E-4</v>
      </c>
      <c r="AF49" s="147">
        <v>-4.3352181881347956E-4</v>
      </c>
      <c r="AG49" s="147">
        <v>-3.8948345850719557E-4</v>
      </c>
    </row>
    <row r="51" spans="1:33" x14ac:dyDescent="0.25">
      <c r="A51" s="144" t="s">
        <v>188</v>
      </c>
    </row>
    <row r="52" spans="1:33" x14ac:dyDescent="0.25">
      <c r="A52" s="144" t="s">
        <v>71</v>
      </c>
      <c r="B52" t="s">
        <v>85</v>
      </c>
      <c r="C52" t="s">
        <v>86</v>
      </c>
      <c r="D52" t="s">
        <v>87</v>
      </c>
      <c r="E52" t="s">
        <v>88</v>
      </c>
      <c r="F52" t="s">
        <v>89</v>
      </c>
      <c r="G52" t="s">
        <v>90</v>
      </c>
      <c r="H52" t="s">
        <v>91</v>
      </c>
      <c r="I52" t="s">
        <v>92</v>
      </c>
      <c r="J52" t="s">
        <v>93</v>
      </c>
      <c r="K52" t="s">
        <v>94</v>
      </c>
      <c r="L52" t="s">
        <v>95</v>
      </c>
      <c r="M52" t="s">
        <v>96</v>
      </c>
      <c r="N52" t="s">
        <v>97</v>
      </c>
      <c r="O52" t="s">
        <v>98</v>
      </c>
      <c r="P52" t="s">
        <v>99</v>
      </c>
      <c r="Q52" t="s">
        <v>100</v>
      </c>
      <c r="R52" t="s">
        <v>101</v>
      </c>
      <c r="S52" t="s">
        <v>102</v>
      </c>
      <c r="T52" t="s">
        <v>103</v>
      </c>
      <c r="U52" t="s">
        <v>104</v>
      </c>
      <c r="V52" t="s">
        <v>105</v>
      </c>
      <c r="W52" t="s">
        <v>106</v>
      </c>
      <c r="X52" t="s">
        <v>107</v>
      </c>
      <c r="Y52" t="s">
        <v>108</v>
      </c>
      <c r="Z52" t="s">
        <v>109</v>
      </c>
      <c r="AA52" t="s">
        <v>110</v>
      </c>
      <c r="AB52" t="s">
        <v>111</v>
      </c>
      <c r="AC52" t="s">
        <v>112</v>
      </c>
      <c r="AD52" t="s">
        <v>113</v>
      </c>
      <c r="AE52" t="s">
        <v>114</v>
      </c>
      <c r="AF52" t="s">
        <v>115</v>
      </c>
      <c r="AG52" t="s">
        <v>116</v>
      </c>
    </row>
    <row r="53" spans="1:33" x14ac:dyDescent="0.25">
      <c r="A53" t="s">
        <v>59</v>
      </c>
      <c r="B53" s="147">
        <v>1.362591754534284</v>
      </c>
      <c r="C53" s="147">
        <v>1.2052486481889015</v>
      </c>
      <c r="D53" s="147">
        <v>1.1844479854406154</v>
      </c>
      <c r="E53" s="147">
        <v>1.1509239737273329</v>
      </c>
      <c r="F53" s="147">
        <v>1.0195868465112574</v>
      </c>
      <c r="G53" s="147">
        <v>1.0072968668354561</v>
      </c>
      <c r="H53" s="147">
        <v>0.97909989678961373</v>
      </c>
      <c r="I53" s="147">
        <v>0.90132600352140502</v>
      </c>
      <c r="J53" s="147">
        <v>0.89566697910273896</v>
      </c>
      <c r="K53" s="147">
        <v>0.95872988639698908</v>
      </c>
      <c r="L53" s="147">
        <v>0.95744517331429058</v>
      </c>
      <c r="M53" s="147">
        <v>0.9383187111216692</v>
      </c>
      <c r="N53" s="147">
        <v>1.0317003798975251</v>
      </c>
      <c r="O53" s="147">
        <v>0.79154262505869921</v>
      </c>
      <c r="P53" s="147">
        <v>0.96888250732273673</v>
      </c>
      <c r="Q53" s="147">
        <v>1.0640829626719226</v>
      </c>
      <c r="R53" s="147">
        <v>1.0869028463038541</v>
      </c>
      <c r="S53" s="147">
        <v>1.1136438602655707</v>
      </c>
      <c r="T53" s="147">
        <v>1.5025353255702631</v>
      </c>
      <c r="U53" s="147">
        <v>1.6849895356515316</v>
      </c>
      <c r="V53" s="147">
        <v>1.6601828593797725</v>
      </c>
      <c r="W53" s="147">
        <v>1.6467023548983162</v>
      </c>
      <c r="X53" s="147">
        <v>1.7546528242683415</v>
      </c>
      <c r="Y53" s="147">
        <v>1.5110952980908348</v>
      </c>
      <c r="Z53" s="147">
        <v>1.5372237470491776</v>
      </c>
      <c r="AA53" s="147">
        <v>1.5360345638426363</v>
      </c>
      <c r="AB53" s="147">
        <v>1.3618794286816458</v>
      </c>
      <c r="AC53" s="147">
        <v>1.4356359823395</v>
      </c>
      <c r="AD53" s="147">
        <v>1.4273393055443542</v>
      </c>
      <c r="AE53" s="147">
        <v>1.4754464217892118</v>
      </c>
      <c r="AF53" s="147">
        <v>1.2976835410020262</v>
      </c>
      <c r="AG53" s="147">
        <v>1.5768227949566183</v>
      </c>
    </row>
    <row r="54" spans="1:33" x14ac:dyDescent="0.25">
      <c r="A54" t="s">
        <v>60</v>
      </c>
      <c r="B54" s="147">
        <v>1.0228034617489075</v>
      </c>
      <c r="C54" s="147">
        <v>0.7130599875862571</v>
      </c>
      <c r="D54" s="147">
        <v>0.62894451674734941</v>
      </c>
      <c r="E54" s="147">
        <v>0.99113870065867415</v>
      </c>
      <c r="F54" s="147">
        <v>1.0099738549433523</v>
      </c>
      <c r="G54" s="147">
        <v>0.99731429320057619</v>
      </c>
      <c r="H54" s="147">
        <v>1.0039144226226628</v>
      </c>
      <c r="I54" s="147">
        <v>1.0133630289532294</v>
      </c>
      <c r="J54" s="147">
        <v>0.99420935412026712</v>
      </c>
      <c r="K54" s="147">
        <v>1.0153824849694775</v>
      </c>
      <c r="L54" s="147">
        <v>1.0250758738474677</v>
      </c>
      <c r="M54" s="147">
        <v>1.0071764414748825</v>
      </c>
      <c r="N54" s="147">
        <v>0.9949783586166322</v>
      </c>
      <c r="O54" s="147">
        <v>1.0349881457001222</v>
      </c>
      <c r="P54" s="147">
        <v>1.013771149383738</v>
      </c>
      <c r="Q54" s="147">
        <v>1.0224270989796447</v>
      </c>
      <c r="R54" s="147">
        <v>1.022575420125531</v>
      </c>
      <c r="S54" s="147">
        <v>1.0099138695626462</v>
      </c>
      <c r="T54" s="147">
        <v>1.0032582694052627</v>
      </c>
      <c r="U54" s="147">
        <v>0.97929864996387561</v>
      </c>
      <c r="V54" s="147">
        <v>1.0065846809334753</v>
      </c>
      <c r="W54" s="147">
        <v>1.0185597624350406</v>
      </c>
      <c r="X54" s="147">
        <v>1.0179483820254158</v>
      </c>
      <c r="Y54" s="147">
        <v>1.0111774868347105</v>
      </c>
      <c r="Z54" s="147">
        <v>1.0128848019457006</v>
      </c>
      <c r="AA54" s="147">
        <v>1.0223939377478406</v>
      </c>
      <c r="AB54" s="147">
        <v>1.0191067870120736</v>
      </c>
      <c r="AC54" s="147">
        <v>1.0193194178277307</v>
      </c>
      <c r="AD54" s="147">
        <v>1.0149220489977728</v>
      </c>
      <c r="AE54" s="147">
        <v>1.0200445434298442</v>
      </c>
      <c r="AF54" s="147">
        <v>1.0336980730124912</v>
      </c>
      <c r="AG54" s="147">
        <v>1.0060624819168476</v>
      </c>
    </row>
    <row r="55" spans="1:33" x14ac:dyDescent="0.25">
      <c r="A55" t="s">
        <v>29</v>
      </c>
      <c r="B55" s="150">
        <v>1</v>
      </c>
      <c r="C55" s="150">
        <v>1</v>
      </c>
      <c r="D55" s="150">
        <v>1</v>
      </c>
      <c r="E55" s="150">
        <v>1</v>
      </c>
      <c r="F55" s="150">
        <v>1</v>
      </c>
      <c r="G55" s="150">
        <v>1</v>
      </c>
      <c r="H55" s="150">
        <v>1</v>
      </c>
      <c r="I55" s="150">
        <v>1</v>
      </c>
      <c r="J55" s="150">
        <v>1</v>
      </c>
      <c r="K55" s="150">
        <v>1</v>
      </c>
      <c r="L55" s="150">
        <v>1</v>
      </c>
      <c r="M55" s="150">
        <v>1</v>
      </c>
      <c r="N55" s="150">
        <v>1</v>
      </c>
      <c r="O55" s="150">
        <v>1</v>
      </c>
      <c r="P55" s="150">
        <v>1</v>
      </c>
      <c r="Q55" s="150">
        <v>1</v>
      </c>
      <c r="R55" s="150">
        <v>1</v>
      </c>
      <c r="S55" s="150">
        <v>1</v>
      </c>
      <c r="T55" s="150">
        <v>1</v>
      </c>
      <c r="U55" s="150">
        <v>1</v>
      </c>
      <c r="V55" s="150">
        <v>1</v>
      </c>
      <c r="W55" s="150">
        <v>1</v>
      </c>
      <c r="X55" s="150">
        <v>1</v>
      </c>
      <c r="Y55" s="150">
        <v>1</v>
      </c>
      <c r="Z55" s="150">
        <v>1</v>
      </c>
      <c r="AA55" s="150">
        <v>1</v>
      </c>
      <c r="AB55" s="150">
        <v>1</v>
      </c>
      <c r="AC55" s="150">
        <v>1</v>
      </c>
      <c r="AD55" s="150">
        <v>1</v>
      </c>
      <c r="AE55" s="150">
        <v>1</v>
      </c>
      <c r="AF55" s="150">
        <v>1</v>
      </c>
      <c r="AG55" s="150">
        <v>1</v>
      </c>
    </row>
    <row r="56" spans="1:33" x14ac:dyDescent="0.25">
      <c r="A56" t="s">
        <v>28</v>
      </c>
      <c r="B56" s="147">
        <v>1.1236699420011795</v>
      </c>
      <c r="C56" s="147">
        <v>1.0160416541262867</v>
      </c>
      <c r="D56" s="147">
        <v>0.96965218658285279</v>
      </c>
      <c r="E56" s="147">
        <v>1.0036691222660044</v>
      </c>
      <c r="F56" s="147">
        <v>0.93071431732031462</v>
      </c>
      <c r="G56" s="147">
        <v>0.91686055915690989</v>
      </c>
      <c r="H56" s="147">
        <v>0.88005055752629946</v>
      </c>
      <c r="I56" s="147">
        <v>0.86046965967256661</v>
      </c>
      <c r="J56" s="147">
        <v>0.83243903018966625</v>
      </c>
      <c r="K56" s="147">
        <v>0.93098653990939173</v>
      </c>
      <c r="L56" s="147">
        <v>0.93110061773473007</v>
      </c>
      <c r="M56" s="147">
        <v>0.8906851523623005</v>
      </c>
      <c r="N56" s="147">
        <v>0.96241270193189477</v>
      </c>
      <c r="O56" s="147">
        <v>0.77769241476786011</v>
      </c>
      <c r="P56" s="147">
        <v>0.86200386436378129</v>
      </c>
      <c r="Q56" s="147">
        <v>0.94825101532818046</v>
      </c>
      <c r="R56" s="147">
        <v>0.95612777252341552</v>
      </c>
      <c r="S56" s="147">
        <v>0.92705957291239116</v>
      </c>
      <c r="T56" s="147">
        <v>1.1685008078955414</v>
      </c>
      <c r="U56" s="147">
        <v>1.5172909704366495</v>
      </c>
      <c r="V56" s="147">
        <v>1.2586689882787361</v>
      </c>
      <c r="W56" s="147">
        <v>1.2304066348216967</v>
      </c>
      <c r="X56" s="147">
        <v>1.3169307055511197</v>
      </c>
      <c r="Y56" s="147">
        <v>1.1524396938423416</v>
      </c>
      <c r="Z56" s="147">
        <v>1.1621365298880197</v>
      </c>
      <c r="AA56" s="147">
        <v>1.1730780746266638</v>
      </c>
      <c r="AB56" s="147">
        <v>1.1146177465940805</v>
      </c>
      <c r="AC56" s="147">
        <v>1.1437040208473133</v>
      </c>
      <c r="AD56" s="147">
        <v>1.1328926930694698</v>
      </c>
      <c r="AE56" s="147">
        <v>1.1813733750479645</v>
      </c>
      <c r="AF56" s="147">
        <v>1.1936853681301924</v>
      </c>
      <c r="AG56" s="147">
        <v>1.2379050219124936</v>
      </c>
    </row>
    <row r="57" spans="1:33" x14ac:dyDescent="0.25">
      <c r="A57" t="s">
        <v>3</v>
      </c>
      <c r="B57" s="147">
        <v>1.1331400316566513</v>
      </c>
      <c r="C57" s="147">
        <v>0.99420935412026712</v>
      </c>
      <c r="D57" s="147">
        <v>0.92776847959304676</v>
      </c>
      <c r="E57" s="147">
        <v>0.99278894824551867</v>
      </c>
      <c r="F57" s="147">
        <v>1.0619153674832962</v>
      </c>
      <c r="G57" s="147">
        <v>1.0509229549658374</v>
      </c>
      <c r="H57" s="147">
        <v>1.1649820113071783</v>
      </c>
      <c r="I57" s="147">
        <v>1.1118040089086858</v>
      </c>
      <c r="J57" s="147">
        <v>1.0932886368332835</v>
      </c>
      <c r="K57" s="147">
        <v>1.0297212195683896</v>
      </c>
      <c r="L57" s="147">
        <v>1.0766783328030545</v>
      </c>
      <c r="M57" s="147">
        <v>1.0843619257748267</v>
      </c>
      <c r="N57" s="147">
        <v>1.0714179658500369</v>
      </c>
      <c r="O57" s="147">
        <v>1.0080591463274629</v>
      </c>
      <c r="P57" s="147">
        <v>0.91490133112342664</v>
      </c>
      <c r="Q57" s="147">
        <v>1.0633860077067205</v>
      </c>
      <c r="R57" s="147">
        <v>1.0467365987181008</v>
      </c>
      <c r="S57" s="147">
        <v>1.0460003014217056</v>
      </c>
      <c r="T57" s="147">
        <v>1.0946363311963971</v>
      </c>
      <c r="U57" s="147">
        <v>1.3412402393538518</v>
      </c>
      <c r="V57" s="147">
        <v>1.2543429844097995</v>
      </c>
      <c r="W57" s="147">
        <v>1.255624233627787</v>
      </c>
      <c r="X57" s="147">
        <v>1.3184855233853008</v>
      </c>
      <c r="Y57" s="147">
        <v>1.221259864170035</v>
      </c>
      <c r="Z57" s="147">
        <v>1.19800615123555</v>
      </c>
      <c r="AA57" s="147">
        <v>1.2094727270331174</v>
      </c>
      <c r="AB57" s="147">
        <v>1.0860945249839451</v>
      </c>
      <c r="AC57" s="147">
        <v>1.1334008233785515</v>
      </c>
      <c r="AD57" s="147">
        <v>1.1455910253237649</v>
      </c>
      <c r="AE57" s="147">
        <v>1.1869609232638185</v>
      </c>
      <c r="AF57" s="147">
        <v>1.2786584567011656</v>
      </c>
      <c r="AG57" s="147">
        <v>1.2846550703391502</v>
      </c>
    </row>
    <row r="58" spans="1:33" x14ac:dyDescent="0.25">
      <c r="A58" t="s">
        <v>4</v>
      </c>
      <c r="B58" s="147">
        <v>1.6882037539755665</v>
      </c>
      <c r="C58" s="147">
        <v>1.3911330463271951</v>
      </c>
      <c r="D58" s="147">
        <v>1.3998782489446635</v>
      </c>
      <c r="E58" s="147">
        <v>1.2395326918250003</v>
      </c>
      <c r="F58" s="147">
        <v>1.0250366863526765</v>
      </c>
      <c r="G58" s="147">
        <v>1.0142099910357532</v>
      </c>
      <c r="H58" s="147">
        <v>0.96505815392229621</v>
      </c>
      <c r="I58" s="147">
        <v>0.85127937078440696</v>
      </c>
      <c r="J58" s="147">
        <v>0.83702152758070036</v>
      </c>
      <c r="K58" s="147">
        <v>0.93156051257896377</v>
      </c>
      <c r="L58" s="147">
        <v>0.9339509868275413</v>
      </c>
      <c r="M58" s="147">
        <v>0.9038321418729538</v>
      </c>
      <c r="N58" s="147">
        <v>1.0195656030116085</v>
      </c>
      <c r="O58" s="147">
        <v>0.74339595783490697</v>
      </c>
      <c r="P58" s="147">
        <v>0.95507844712110235</v>
      </c>
      <c r="Q58" s="147">
        <v>1.0954798172743969</v>
      </c>
      <c r="R58" s="147">
        <v>1.1780883053210813</v>
      </c>
      <c r="S58" s="147">
        <v>1.1853832605649457</v>
      </c>
      <c r="T58" s="147">
        <v>2.0944826927843319</v>
      </c>
      <c r="U58" s="147">
        <v>2.5137956483632014</v>
      </c>
      <c r="V58" s="147">
        <v>2.5971964513924815</v>
      </c>
      <c r="W58" s="147">
        <v>2.5545657015590195</v>
      </c>
      <c r="X58" s="147">
        <v>2.9779937151051028</v>
      </c>
      <c r="Y58" s="147">
        <v>2.1005552095757816</v>
      </c>
      <c r="Z58" s="147">
        <v>2.1737927504628383</v>
      </c>
      <c r="AA58" s="147">
        <v>2.1718857012068975</v>
      </c>
      <c r="AB58" s="147">
        <v>1.6822749741974032</v>
      </c>
      <c r="AC58" s="147">
        <v>1.8808025816192104</v>
      </c>
      <c r="AD58" s="147">
        <v>1.839626406764294</v>
      </c>
      <c r="AE58" s="147">
        <v>2.0034094029349845</v>
      </c>
      <c r="AF58" s="147">
        <v>1.7904462787640769</v>
      </c>
      <c r="AG58" s="147">
        <v>2.22716421980819</v>
      </c>
    </row>
    <row r="59" spans="1:33" x14ac:dyDescent="0.25">
      <c r="A59" t="s">
        <v>5</v>
      </c>
      <c r="B59" s="147">
        <v>0.95196973778565264</v>
      </c>
      <c r="C59" s="147">
        <v>0.88736761147874565</v>
      </c>
      <c r="D59" s="147">
        <v>0.7985269217125448</v>
      </c>
      <c r="E59" s="147">
        <v>0.96987922255035686</v>
      </c>
      <c r="F59" s="147">
        <v>1.0108225724685149</v>
      </c>
      <c r="G59" s="147">
        <v>0.996428447788407</v>
      </c>
      <c r="H59" s="147">
        <v>1.1084941298592086</v>
      </c>
      <c r="I59" s="147">
        <v>1.2963645193161077</v>
      </c>
      <c r="J59" s="147">
        <v>1.2848343541202674</v>
      </c>
      <c r="K59" s="147">
        <v>1.2516026605670261</v>
      </c>
      <c r="L59" s="147">
        <v>1.2592967537288251</v>
      </c>
      <c r="M59" s="147">
        <v>1.2282052646381421</v>
      </c>
      <c r="N59" s="147">
        <v>1.1797880892450019</v>
      </c>
      <c r="O59" s="147">
        <v>1.3243500841267835</v>
      </c>
      <c r="P59" s="147">
        <v>1.3709867120442432</v>
      </c>
      <c r="Q59" s="147">
        <v>1.0628335773158881</v>
      </c>
      <c r="R59" s="147">
        <v>1.0030518552758749</v>
      </c>
      <c r="S59" s="147">
        <v>1.0297930697226929</v>
      </c>
      <c r="T59" s="147">
        <v>0.86307587397712771</v>
      </c>
      <c r="U59" s="147">
        <v>0.83198808597418616</v>
      </c>
      <c r="V59" s="147">
        <v>0.91779314451511584</v>
      </c>
      <c r="W59" s="147">
        <v>0.90852250669173085</v>
      </c>
      <c r="X59" s="147">
        <v>0.92437740433286075</v>
      </c>
      <c r="Y59" s="147">
        <v>0.93114694262414222</v>
      </c>
      <c r="Z59" s="147">
        <v>0.91664622639966786</v>
      </c>
      <c r="AA59" s="147">
        <v>0.92956325232350823</v>
      </c>
      <c r="AB59" s="147">
        <v>0.91513363028953243</v>
      </c>
      <c r="AC59" s="147">
        <v>0.91776380705364946</v>
      </c>
      <c r="AD59" s="147">
        <v>0.92839643652561266</v>
      </c>
      <c r="AE59" s="147">
        <v>0.92880202693038572</v>
      </c>
      <c r="AF59" s="147">
        <v>0.77716732026982782</v>
      </c>
      <c r="AG59" s="147">
        <v>0.82400680978089769</v>
      </c>
    </row>
    <row r="60" spans="1:33" x14ac:dyDescent="0.25">
      <c r="A60" t="s">
        <v>61</v>
      </c>
      <c r="B60" s="147">
        <v>0.65686711210096504</v>
      </c>
      <c r="C60" s="147">
        <v>0.91571914195287762</v>
      </c>
      <c r="D60" s="147">
        <v>1.0393466963622866</v>
      </c>
      <c r="E60" s="147">
        <v>0.97048997772828527</v>
      </c>
      <c r="F60" s="147">
        <v>0.96121649642884599</v>
      </c>
      <c r="G60" s="147">
        <v>1.1302895322939865</v>
      </c>
      <c r="H60" s="147">
        <v>0.77951002227171495</v>
      </c>
      <c r="I60" s="147">
        <v>1.0133630289532294</v>
      </c>
      <c r="J60" s="147">
        <v>0.79993856078642211</v>
      </c>
      <c r="K60" s="147">
        <v>0.93318485523385319</v>
      </c>
      <c r="L60" s="147">
        <v>0.87928730512249464</v>
      </c>
      <c r="M60" s="147">
        <v>0.87520159741955328</v>
      </c>
      <c r="N60" s="147">
        <v>0.78124226676565212</v>
      </c>
      <c r="O60" s="147">
        <v>0.9299893483102547</v>
      </c>
      <c r="P60" s="147">
        <v>1.5186689375081881</v>
      </c>
      <c r="Q60" s="147">
        <v>0.65132392972036635</v>
      </c>
      <c r="R60" s="147">
        <v>0.76911655530809186</v>
      </c>
      <c r="S60" s="147">
        <v>0.80084398077599339</v>
      </c>
      <c r="T60" s="147">
        <v>0.60195496164315765</v>
      </c>
      <c r="U60" s="147">
        <v>1.3915367483296215</v>
      </c>
      <c r="V60" s="147">
        <v>0.53107263452834252</v>
      </c>
      <c r="W60" s="147">
        <v>0.44446244178983596</v>
      </c>
      <c r="X60" s="147">
        <v>0.43145562858746633</v>
      </c>
      <c r="Y60" s="147">
        <v>0.5548512363657131</v>
      </c>
      <c r="Z60" s="147">
        <v>0.56444520587059577</v>
      </c>
      <c r="AA60" s="147">
        <v>0.58068434905851396</v>
      </c>
      <c r="AB60" s="147">
        <v>0.61469933184855252</v>
      </c>
      <c r="AC60" s="147">
        <v>0.6105774025196955</v>
      </c>
      <c r="AD60" s="147">
        <v>0.58836060811465096</v>
      </c>
      <c r="AE60" s="147">
        <v>0.60340663132469663</v>
      </c>
      <c r="AF60" s="147">
        <v>1.3585746102449885</v>
      </c>
      <c r="AG60" s="147">
        <v>1.2685968819599109</v>
      </c>
    </row>
    <row r="61" spans="1:33" x14ac:dyDescent="0.25">
      <c r="A61" t="s">
        <v>50</v>
      </c>
      <c r="B61" s="147">
        <v>0.5333958504278512</v>
      </c>
      <c r="C61" s="147">
        <v>0.36373512955619519</v>
      </c>
      <c r="D61" s="147">
        <v>0.33407572383073486</v>
      </c>
      <c r="E61" s="147">
        <v>0.48693573795426137</v>
      </c>
      <c r="F61" s="147">
        <v>0.7466592427616926</v>
      </c>
      <c r="G61" s="147">
        <v>0.81110478064950498</v>
      </c>
      <c r="H61" s="147">
        <v>0.68151447661469911</v>
      </c>
      <c r="I61" s="147">
        <v>0.86859688195991069</v>
      </c>
      <c r="J61" s="147">
        <v>0.76477642624635922</v>
      </c>
      <c r="K61" s="147">
        <v>0.52491648106904221</v>
      </c>
      <c r="L61" s="147">
        <v>0.49875540416612069</v>
      </c>
      <c r="M61" s="147">
        <v>0.49443207126948763</v>
      </c>
      <c r="N61" s="147">
        <v>0.46961501749920437</v>
      </c>
      <c r="O61" s="147">
        <v>0.53923752128913915</v>
      </c>
      <c r="P61" s="147">
        <v>0.70625029616642154</v>
      </c>
      <c r="Q61" s="147">
        <v>0.59815462933503016</v>
      </c>
      <c r="R61" s="147">
        <v>0.65365595862745807</v>
      </c>
      <c r="S61" s="147">
        <v>0.66316862330602822</v>
      </c>
      <c r="T61" s="147">
        <v>0.51596139569413491</v>
      </c>
      <c r="U61" s="147">
        <v>1.7891186764237981</v>
      </c>
      <c r="V61" s="147">
        <v>0.64142538975501096</v>
      </c>
      <c r="W61" s="147">
        <v>0.47262923455632389</v>
      </c>
      <c r="X61" s="147">
        <v>0.40614062997136485</v>
      </c>
      <c r="Y61" s="147">
        <v>0.52993954820235434</v>
      </c>
      <c r="Z61" s="147">
        <v>0.54957078296970618</v>
      </c>
      <c r="AA61" s="147">
        <v>0.40201224165589411</v>
      </c>
      <c r="AB61" s="147">
        <v>0.58577230446744377</v>
      </c>
      <c r="AC61" s="147">
        <v>0.52596881959910902</v>
      </c>
      <c r="AD61" s="147">
        <v>0.49241501029541535</v>
      </c>
      <c r="AE61" s="147">
        <v>0.36238424569218142</v>
      </c>
      <c r="AF61" s="147">
        <v>2.1264646073399818</v>
      </c>
      <c r="AG61" s="147">
        <v>1.3923624314194138</v>
      </c>
    </row>
    <row r="62" spans="1:33" x14ac:dyDescent="0.25">
      <c r="A62" t="s">
        <v>49</v>
      </c>
      <c r="B62" s="147">
        <v>0.94661300616053845</v>
      </c>
      <c r="C62" s="147">
        <v>0.53728419043153541</v>
      </c>
      <c r="D62" s="147">
        <v>0.49083134802076617</v>
      </c>
      <c r="E62" s="147">
        <v>1.0369927752729644</v>
      </c>
      <c r="F62" s="147">
        <v>0.93842418489174473</v>
      </c>
      <c r="G62" s="147">
        <v>0.92077895783099251</v>
      </c>
      <c r="H62" s="147">
        <v>0.91473114858415494</v>
      </c>
      <c r="I62" s="147">
        <v>0.92489482801286804</v>
      </c>
      <c r="J62" s="147">
        <v>0.95278396436525603</v>
      </c>
      <c r="K62" s="147">
        <v>0.92514015820597495</v>
      </c>
      <c r="L62" s="147">
        <v>0.92598937810519111</v>
      </c>
      <c r="M62" s="147">
        <v>0.98342228011934285</v>
      </c>
      <c r="N62" s="147">
        <v>0.86203171226273945</v>
      </c>
      <c r="O62" s="147">
        <v>0.87850779510022259</v>
      </c>
      <c r="P62" s="147">
        <v>0.93836844906084316</v>
      </c>
      <c r="Q62" s="147">
        <v>0.97868796059898233</v>
      </c>
      <c r="R62" s="147">
        <v>0.92628564730311291</v>
      </c>
      <c r="S62" s="147">
        <v>0.96145280109645337</v>
      </c>
      <c r="T62" s="147">
        <v>0.97271410663648405</v>
      </c>
      <c r="U62" s="147">
        <v>1.0930787299037326</v>
      </c>
      <c r="V62" s="147">
        <v>0.97524413225972229</v>
      </c>
      <c r="W62" s="147">
        <v>0.95619896065330345</v>
      </c>
      <c r="X62" s="147">
        <v>0.90817557535263538</v>
      </c>
      <c r="Y62" s="147">
        <v>0.9875030932937392</v>
      </c>
      <c r="Z62" s="147">
        <v>0.19740617189095613</v>
      </c>
      <c r="AA62" s="147">
        <v>0.94660528551420098</v>
      </c>
      <c r="AB62" s="147">
        <v>8.7392006657040069E-2</v>
      </c>
      <c r="AC62" s="147">
        <v>0.94925320549117298</v>
      </c>
      <c r="AD62" s="147">
        <v>0.92119996554651828</v>
      </c>
      <c r="AE62" s="147">
        <v>0.9260930723244637</v>
      </c>
      <c r="AF62" s="147">
        <v>0.87773078751782962</v>
      </c>
      <c r="AG62" s="147">
        <v>0.93041225398845495</v>
      </c>
    </row>
    <row r="63" spans="1:33" x14ac:dyDescent="0.25">
      <c r="A63" t="s">
        <v>64</v>
      </c>
      <c r="B63" s="147">
        <v>1.058407140760691</v>
      </c>
      <c r="C63" s="147">
        <v>0.98809741136952778</v>
      </c>
      <c r="D63" s="147">
        <v>0.95055679287305117</v>
      </c>
      <c r="E63" s="147">
        <v>1.0547622166906852</v>
      </c>
      <c r="F63" s="147">
        <v>1.02731839075013</v>
      </c>
      <c r="G63" s="147">
        <v>0.98921580119563912</v>
      </c>
      <c r="H63" s="147">
        <v>1.0930374376922261</v>
      </c>
      <c r="I63" s="147">
        <v>1.0401715746927327</v>
      </c>
      <c r="J63" s="147">
        <v>1.0172817230977416</v>
      </c>
      <c r="K63" s="147">
        <v>1.0286242154282244</v>
      </c>
      <c r="L63" s="147">
        <v>1.1281860925513489</v>
      </c>
      <c r="M63" s="147">
        <v>0.99916481069042318</v>
      </c>
      <c r="N63" s="147">
        <v>1.0149174090571638</v>
      </c>
      <c r="O63" s="147">
        <v>1.0585746102449887</v>
      </c>
      <c r="P63" s="147">
        <v>0.98284343718642153</v>
      </c>
      <c r="Q63" s="147">
        <v>1.0688078771539093</v>
      </c>
      <c r="R63" s="147">
        <v>1.0824285449146249</v>
      </c>
      <c r="S63" s="147">
        <v>1.0757692832143992</v>
      </c>
      <c r="T63" s="147">
        <v>1.0499633996293238</v>
      </c>
      <c r="U63" s="147">
        <v>1.0746740811144369</v>
      </c>
      <c r="V63" s="147">
        <v>1.0829128020072734</v>
      </c>
      <c r="W63" s="147">
        <v>1.1216684611867429</v>
      </c>
      <c r="X63" s="147">
        <v>1.0688739835292895</v>
      </c>
      <c r="Y63" s="147">
        <v>1.0786239605197805</v>
      </c>
      <c r="Z63" s="147">
        <v>1.1214791038909997</v>
      </c>
      <c r="AA63" s="147">
        <v>1.0682589662852315</v>
      </c>
      <c r="AB63" s="147">
        <v>1.0819203965802142</v>
      </c>
      <c r="AC63" s="147">
        <v>1.1247569554919217</v>
      </c>
      <c r="AD63" s="147">
        <v>1.090226342777231</v>
      </c>
      <c r="AE63" s="147">
        <v>1.0601177219217308</v>
      </c>
      <c r="AF63" s="147">
        <v>1.1167943829979992</v>
      </c>
      <c r="AG63" s="147">
        <v>1.0254491462509279</v>
      </c>
    </row>
    <row r="64" spans="1:33" x14ac:dyDescent="0.25">
      <c r="A64" t="s">
        <v>65</v>
      </c>
      <c r="B64" s="147">
        <v>1.2856166531321103</v>
      </c>
      <c r="C64" s="147">
        <v>1.2652664315514466</v>
      </c>
      <c r="D64" s="147">
        <v>1.2966983813402162</v>
      </c>
      <c r="E64" s="147">
        <v>1.1366490936257787</v>
      </c>
      <c r="F64" s="147">
        <v>1.0202452707845842</v>
      </c>
      <c r="G64" s="147">
        <v>1.0086887184140336</v>
      </c>
      <c r="H64" s="147">
        <v>1.0372565877610473</v>
      </c>
      <c r="I64" s="147">
        <v>0.98269429239064243</v>
      </c>
      <c r="J64" s="147">
        <v>0.96097408440277965</v>
      </c>
      <c r="K64" s="147">
        <v>1.0349403545168867</v>
      </c>
      <c r="L64" s="147">
        <v>1.0540615408480978</v>
      </c>
      <c r="M64" s="147">
        <v>1.0312943259081764</v>
      </c>
      <c r="N64" s="147">
        <v>1.1001166613638769</v>
      </c>
      <c r="O64" s="147">
        <v>0.90684675623248778</v>
      </c>
      <c r="P64" s="147">
        <v>1.042002887488668</v>
      </c>
      <c r="Q64" s="147">
        <v>1.0915320438457892</v>
      </c>
      <c r="R64" s="147">
        <v>1.1159286892471054</v>
      </c>
      <c r="S64" s="147">
        <v>1.1126980318202759</v>
      </c>
      <c r="T64" s="147">
        <v>1.3422954561502947</v>
      </c>
      <c r="U64" s="147">
        <v>1.2981519075493884</v>
      </c>
      <c r="V64" s="147">
        <v>1.4292128580369858</v>
      </c>
      <c r="W64" s="147">
        <v>1.3650488059384354</v>
      </c>
      <c r="X64" s="147">
        <v>1.4720389985761826</v>
      </c>
      <c r="Y64" s="147">
        <v>1.2779451795566037</v>
      </c>
      <c r="Z64" s="147">
        <v>1.3150840251062967</v>
      </c>
      <c r="AA64" s="147">
        <v>1.3138573523819868</v>
      </c>
      <c r="AB64" s="147">
        <v>1.2799912012978083</v>
      </c>
      <c r="AC64" s="147">
        <v>1.281245054482713</v>
      </c>
      <c r="AD64" s="147">
        <v>1.2736868968077206</v>
      </c>
      <c r="AE64" s="147">
        <v>1.3166901504477067</v>
      </c>
      <c r="AF64" s="147">
        <v>1.1842183510490338</v>
      </c>
      <c r="AG64" s="147">
        <v>1.2853624795188523</v>
      </c>
    </row>
    <row r="65" spans="1:33" x14ac:dyDescent="0.25">
      <c r="A65" t="s">
        <v>117</v>
      </c>
      <c r="B65" s="147">
        <v>1.3529093779055938</v>
      </c>
      <c r="C65" s="147">
        <v>1.1717467387846008</v>
      </c>
      <c r="D65" s="147">
        <v>1.2765209236900716</v>
      </c>
      <c r="E65" s="147">
        <v>1.1320000918421236</v>
      </c>
      <c r="F65" s="147">
        <v>0.96626490239748453</v>
      </c>
      <c r="G65" s="147">
        <v>0.94963505259211889</v>
      </c>
      <c r="H65" s="147">
        <v>0.91870824053452127</v>
      </c>
      <c r="I65" s="147">
        <v>0.8685968819599108</v>
      </c>
      <c r="J65" s="147">
        <v>0.88195991091314041</v>
      </c>
      <c r="K65" s="147">
        <v>0.97247684913843657</v>
      </c>
      <c r="L65" s="147">
        <v>0.97153396436525641</v>
      </c>
      <c r="M65" s="147">
        <v>0.94462548353065312</v>
      </c>
      <c r="N65" s="147">
        <v>1.0927580214885337</v>
      </c>
      <c r="O65" s="147">
        <v>0.74145159177256648</v>
      </c>
      <c r="P65" s="147">
        <v>0.85311075494869193</v>
      </c>
      <c r="Q65" s="147">
        <v>0.96850737880648607</v>
      </c>
      <c r="R65" s="147">
        <v>1.0933575184258257</v>
      </c>
      <c r="S65" s="147">
        <v>1.1569796680796034</v>
      </c>
      <c r="T65" s="147">
        <v>1.5636789236852873</v>
      </c>
      <c r="U65" s="147">
        <v>2.2363983455297487</v>
      </c>
      <c r="V65" s="147">
        <v>1.7639198218262804</v>
      </c>
      <c r="W65" s="147">
        <v>1.7115261637522328</v>
      </c>
      <c r="X65" s="147">
        <v>2.017601839212587</v>
      </c>
      <c r="Y65" s="147">
        <v>1.5302004454342988</v>
      </c>
      <c r="Z65" s="147">
        <v>1.7106145524853769</v>
      </c>
      <c r="AA65" s="147">
        <v>1.6298073611461898</v>
      </c>
      <c r="AB65" s="147">
        <v>1.4115904759718045</v>
      </c>
      <c r="AC65" s="147">
        <v>1.3907829364399522</v>
      </c>
      <c r="AD65" s="147">
        <v>1.4646834234807511</v>
      </c>
      <c r="AE65" s="147">
        <v>1.4850648499934496</v>
      </c>
      <c r="AF65" s="147">
        <v>1.2339347377454484</v>
      </c>
      <c r="AG65" s="147">
        <v>1.5095083090628747</v>
      </c>
    </row>
    <row r="66" spans="1:33" x14ac:dyDescent="0.25">
      <c r="A66" t="s">
        <v>66</v>
      </c>
      <c r="B66" s="147">
        <v>1.8607607628897926</v>
      </c>
      <c r="C66" s="147">
        <v>1.4019046335019483</v>
      </c>
      <c r="D66" s="147">
        <v>1.4555132394489285</v>
      </c>
      <c r="E66" s="147">
        <v>1.2570155902004454</v>
      </c>
      <c r="F66" s="147">
        <v>1.028995991091314</v>
      </c>
      <c r="G66" s="147">
        <v>1.0276805599745464</v>
      </c>
      <c r="H66" s="147">
        <v>0.95641803939236991</v>
      </c>
      <c r="I66" s="147">
        <v>0.831279386290522</v>
      </c>
      <c r="J66" s="147">
        <v>0.80483614381164481</v>
      </c>
      <c r="K66" s="147">
        <v>0.92887121183523713</v>
      </c>
      <c r="L66" s="147">
        <v>0.91932390878689796</v>
      </c>
      <c r="M66" s="147">
        <v>0.88455042760346925</v>
      </c>
      <c r="N66" s="147">
        <v>1.0382040089086857</v>
      </c>
      <c r="O66" s="147">
        <v>0.70870110804180553</v>
      </c>
      <c r="P66" s="147">
        <v>0.91543594143634288</v>
      </c>
      <c r="Q66" s="147">
        <v>1.1019236422540766</v>
      </c>
      <c r="R66" s="147">
        <v>1.1572576740582932</v>
      </c>
      <c r="S66" s="147">
        <v>1.1330468400881282</v>
      </c>
      <c r="T66" s="147">
        <v>2.4448244128489822</v>
      </c>
      <c r="U66" s="147">
        <v>3.3179111937288459</v>
      </c>
      <c r="V66" s="147">
        <v>3.2996878520263819</v>
      </c>
      <c r="W66" s="147">
        <v>3.2197398172066474</v>
      </c>
      <c r="X66" s="147">
        <v>4.0099736435164015</v>
      </c>
      <c r="Y66" s="147">
        <v>2.4413066798808551</v>
      </c>
      <c r="Z66" s="147">
        <v>2.5393986636971047</v>
      </c>
      <c r="AA66" s="147">
        <v>2.5597661193609178</v>
      </c>
      <c r="AB66" s="147">
        <v>1.7953090666614953</v>
      </c>
      <c r="AC66" s="147">
        <v>2.0167133040184266</v>
      </c>
      <c r="AD66" s="147">
        <v>2.0645732454683361</v>
      </c>
      <c r="AE66" s="147">
        <v>2.119563608113336</v>
      </c>
      <c r="AF66" s="147">
        <v>2.0553611199490933</v>
      </c>
      <c r="AG66" s="147">
        <v>2.2269390917013645</v>
      </c>
    </row>
    <row r="67" spans="1:33" x14ac:dyDescent="0.25">
      <c r="A67" t="s">
        <v>68</v>
      </c>
      <c r="B67" s="147">
        <v>1.0258578385111923</v>
      </c>
      <c r="C67" s="147">
        <v>0.82213465821483622</v>
      </c>
      <c r="D67" s="147">
        <v>0.74186768719219531</v>
      </c>
      <c r="E67" s="147">
        <v>0.95385300668151451</v>
      </c>
      <c r="F67" s="147">
        <v>0.85616926503340751</v>
      </c>
      <c r="G67" s="147">
        <v>0.88636686727005609</v>
      </c>
      <c r="H67" s="147">
        <v>0.86599061744775596</v>
      </c>
      <c r="I67" s="147">
        <v>1.0374907201187824</v>
      </c>
      <c r="J67" s="147">
        <v>1.017881005408845</v>
      </c>
      <c r="K67" s="147">
        <v>0.81891732193991185</v>
      </c>
      <c r="L67" s="147">
        <v>0.88065265808075932</v>
      </c>
      <c r="M67" s="147">
        <v>0.92804114964471318</v>
      </c>
      <c r="N67" s="147">
        <v>0.91896886698573632</v>
      </c>
      <c r="O67" s="147">
        <v>0.76391982182628049</v>
      </c>
      <c r="P67" s="147">
        <v>0.73422420193021509</v>
      </c>
      <c r="Q67" s="147">
        <v>0.9785029534230657</v>
      </c>
      <c r="R67" s="147">
        <v>1.0712694877505564</v>
      </c>
      <c r="S67" s="147">
        <v>0.81991169460399294</v>
      </c>
      <c r="T67" s="147">
        <v>0.93745098654286496</v>
      </c>
      <c r="U67" s="147">
        <v>1.1872238130590023</v>
      </c>
      <c r="V67" s="147">
        <v>1.0682894695567613</v>
      </c>
      <c r="W67" s="147">
        <v>1.1376122022001751</v>
      </c>
      <c r="X67" s="147">
        <v>1.1642698059179126</v>
      </c>
      <c r="Y67" s="147">
        <v>1.0384883073496658</v>
      </c>
      <c r="Z67" s="147">
        <v>1.0564448775055679</v>
      </c>
      <c r="AA67" s="147">
        <v>1.0403927920631706</v>
      </c>
      <c r="AB67" s="147">
        <v>1.0080027179041939</v>
      </c>
      <c r="AC67" s="147">
        <v>1.0132911847115451</v>
      </c>
      <c r="AD67" s="147">
        <v>1.0220526488736352</v>
      </c>
      <c r="AE67" s="147">
        <v>1.0121980469419221</v>
      </c>
      <c r="AF67" s="147">
        <v>1.0818279303802687</v>
      </c>
      <c r="AG67" s="147">
        <v>0.94704281118535005</v>
      </c>
    </row>
    <row r="68" spans="1:33" x14ac:dyDescent="0.25">
      <c r="A68" t="s">
        <v>8</v>
      </c>
      <c r="B68" s="147">
        <v>1.9261516821005742</v>
      </c>
      <c r="C68" s="147">
        <v>32.311804008908688</v>
      </c>
      <c r="D68" s="147">
        <v>0.7077456075228904</v>
      </c>
      <c r="E68" s="147">
        <v>3.6046770601336307</v>
      </c>
      <c r="F68" s="147">
        <v>8.628062360801783</v>
      </c>
      <c r="G68" s="147">
        <v>1.1994909322303529</v>
      </c>
      <c r="H68" s="147">
        <v>0.70314985682469</v>
      </c>
      <c r="I68" s="147">
        <v>1.1886062595240887</v>
      </c>
      <c r="J68" s="147">
        <v>0.6335647844884057</v>
      </c>
      <c r="K68" s="147">
        <v>1.5164253897550115</v>
      </c>
      <c r="L68" s="147">
        <v>1.113383275966795</v>
      </c>
      <c r="M68" s="147">
        <v>0.6733693923003502</v>
      </c>
      <c r="N68" s="147">
        <v>2.0089086859688194</v>
      </c>
      <c r="O68" s="147">
        <v>1.4187082405345215</v>
      </c>
      <c r="P68" s="147">
        <v>3.9955456570155907</v>
      </c>
      <c r="Q68" s="147">
        <v>0.73556853066875361</v>
      </c>
      <c r="R68" s="147">
        <v>0.53563474387527821</v>
      </c>
      <c r="S68" s="147">
        <v>1.8838901262063845</v>
      </c>
      <c r="T68" s="147">
        <v>0.74527757155819518</v>
      </c>
      <c r="U68" s="147">
        <v>3.0149962880475134</v>
      </c>
      <c r="V68" s="147">
        <v>65535</v>
      </c>
      <c r="W68" s="147">
        <v>0.74424038847712592</v>
      </c>
      <c r="X68" s="147">
        <v>0.84962752476768288</v>
      </c>
      <c r="Y68" s="147">
        <v>0.95683529536536238</v>
      </c>
      <c r="Z68" s="147">
        <v>1.2775612472160358</v>
      </c>
      <c r="AA68" s="147">
        <v>1.1862551702195356</v>
      </c>
      <c r="AB68" s="147">
        <v>0.59933184855233868</v>
      </c>
      <c r="AC68" s="147">
        <v>0.8441474882454838</v>
      </c>
      <c r="AD68" s="147">
        <v>1.1087383728547102</v>
      </c>
      <c r="AE68" s="147">
        <v>0.7505988149766778</v>
      </c>
      <c r="AF68" s="147">
        <v>2.2076837416481068</v>
      </c>
      <c r="AG68" s="147">
        <v>1.4217034021964519</v>
      </c>
    </row>
    <row r="69" spans="1:33" x14ac:dyDescent="0.25">
      <c r="A69" t="s">
        <v>9</v>
      </c>
      <c r="B69" s="147">
        <v>1.111982182628062</v>
      </c>
      <c r="C69" s="147">
        <v>0.55783053249645675</v>
      </c>
      <c r="D69" s="147">
        <v>0.41178979292043777</v>
      </c>
      <c r="E69" s="147">
        <v>1.1682850779510023</v>
      </c>
      <c r="F69" s="147">
        <v>0.83668198834288943</v>
      </c>
      <c r="G69" s="147">
        <v>0.85040831477357071</v>
      </c>
      <c r="H69" s="147">
        <v>0.65594107763841669</v>
      </c>
      <c r="I69" s="147">
        <v>0.635362534026231</v>
      </c>
      <c r="J69" s="147">
        <v>0.6060381093788666</v>
      </c>
      <c r="K69" s="147">
        <v>0.59452906099576119</v>
      </c>
      <c r="L69" s="147">
        <v>0.63072364199161979</v>
      </c>
      <c r="M69" s="147">
        <v>0.63937718740057281</v>
      </c>
      <c r="N69" s="147">
        <v>0.54725443514323013</v>
      </c>
      <c r="O69" s="147">
        <v>0.64892113897071146</v>
      </c>
      <c r="P69" s="147">
        <v>0.93387013876991598</v>
      </c>
      <c r="Q69" s="147">
        <v>0.49816191268414406</v>
      </c>
      <c r="R69" s="147">
        <v>0.66117413697104654</v>
      </c>
      <c r="S69" s="147">
        <v>0.33803903687985548</v>
      </c>
      <c r="T69" s="147">
        <v>0.4009273796049509</v>
      </c>
      <c r="U69" s="147">
        <v>0.72323291525026367</v>
      </c>
      <c r="V69" s="147">
        <v>0.31385059892854994</v>
      </c>
      <c r="W69" s="147">
        <v>0.25450570764059527</v>
      </c>
      <c r="X69" s="147">
        <v>0.23729082765363421</v>
      </c>
      <c r="Y69" s="147">
        <v>0.31798672976985898</v>
      </c>
      <c r="Z69" s="147">
        <v>0.31210618795536699</v>
      </c>
      <c r="AA69" s="147">
        <v>0.42051224944320714</v>
      </c>
      <c r="AB69" s="147">
        <v>0.36542744560561935</v>
      </c>
      <c r="AC69" s="147">
        <v>0.4035697042378556</v>
      </c>
      <c r="AD69" s="147">
        <v>0.38959592745784283</v>
      </c>
      <c r="AE69" s="147">
        <v>0.34535793827553291</v>
      </c>
      <c r="AF69" s="147">
        <v>1.2931011350524586</v>
      </c>
      <c r="AG69" s="147">
        <v>1.8697603297543461</v>
      </c>
    </row>
    <row r="70" spans="1:33" x14ac:dyDescent="0.25">
      <c r="A70" t="s">
        <v>69</v>
      </c>
      <c r="B70" s="147">
        <v>0.99124815709401159</v>
      </c>
      <c r="C70" s="147">
        <v>0.81760637674364089</v>
      </c>
      <c r="D70" s="147">
        <v>0.85065577827270455</v>
      </c>
      <c r="E70" s="147">
        <v>0.82771000232689551</v>
      </c>
      <c r="F70" s="147">
        <v>0.81602103034064755</v>
      </c>
      <c r="G70" s="147">
        <v>0.93155730683570293</v>
      </c>
      <c r="H70" s="147">
        <v>0.91014219633373283</v>
      </c>
      <c r="I70" s="147">
        <v>0.88632334893868447</v>
      </c>
      <c r="J70" s="147">
        <v>0.81226254421590482</v>
      </c>
      <c r="K70" s="147">
        <v>0.86406005114245665</v>
      </c>
      <c r="L70" s="147">
        <v>0.94209354120267264</v>
      </c>
      <c r="M70" s="147">
        <v>0.83931370122906879</v>
      </c>
      <c r="N70" s="147">
        <v>0.93005031757815715</v>
      </c>
      <c r="O70" s="147">
        <v>0.88827886258869837</v>
      </c>
      <c r="P70" s="147">
        <v>0.82325803372573969</v>
      </c>
      <c r="Q70" s="147">
        <v>0.88709372994601932</v>
      </c>
      <c r="R70" s="147">
        <v>1.2173516906256321</v>
      </c>
      <c r="S70" s="147">
        <v>0.876499748545154</v>
      </c>
      <c r="T70" s="147">
        <v>0.9438318213917104</v>
      </c>
      <c r="U70" s="147">
        <v>0.79064587973273948</v>
      </c>
      <c r="V70" s="147">
        <v>0.90923702155993846</v>
      </c>
      <c r="W70" s="147">
        <v>0.95939695048826446</v>
      </c>
      <c r="X70" s="147">
        <v>0.99753838940335238</v>
      </c>
      <c r="Y70" s="147">
        <v>1.0036733867468834</v>
      </c>
      <c r="Z70" s="147">
        <v>0.99517916044092358</v>
      </c>
      <c r="AA70" s="147">
        <v>0.93934232935936068</v>
      </c>
      <c r="AB70" s="147">
        <v>1.0321444004919722</v>
      </c>
      <c r="AC70" s="147">
        <v>0.91314031180400879</v>
      </c>
      <c r="AD70" s="147">
        <v>0.99307441193519852</v>
      </c>
      <c r="AE70" s="147">
        <v>0.95629175946547873</v>
      </c>
      <c r="AF70" s="147">
        <v>0.93053055496232095</v>
      </c>
      <c r="AG70" s="147">
        <v>0.95526873641559518</v>
      </c>
    </row>
    <row r="71" spans="1:33" x14ac:dyDescent="0.25">
      <c r="A71" t="s">
        <v>10</v>
      </c>
      <c r="B71" s="147">
        <v>0.82798375474911545</v>
      </c>
      <c r="C71" s="147">
        <v>0.4478420514055258</v>
      </c>
      <c r="D71" s="147">
        <v>0.46007298430523746</v>
      </c>
      <c r="E71" s="147">
        <v>0.71556864717292923</v>
      </c>
      <c r="F71" s="147">
        <v>0.75135521284195483</v>
      </c>
      <c r="G71" s="147">
        <v>0.93380202323771655</v>
      </c>
      <c r="H71" s="147">
        <v>1.0517198713189801</v>
      </c>
      <c r="I71" s="147">
        <v>0.81750294772697507</v>
      </c>
      <c r="J71" s="147">
        <v>1.0197019016618125</v>
      </c>
      <c r="K71" s="147">
        <v>0.78583987809166578</v>
      </c>
      <c r="L71" s="147">
        <v>0.99167741179228697</v>
      </c>
      <c r="M71" s="147">
        <v>1.0823388624804706</v>
      </c>
      <c r="N71" s="147">
        <v>0.75807874942219589</v>
      </c>
      <c r="O71" s="147">
        <v>0.80412612823819007</v>
      </c>
      <c r="P71" s="147">
        <v>0.70926845982525255</v>
      </c>
      <c r="Q71" s="147">
        <v>1.046770601336303</v>
      </c>
      <c r="R71" s="147">
        <v>1.4776130865524915</v>
      </c>
      <c r="S71" s="147">
        <v>0.8441628646182453</v>
      </c>
      <c r="T71" s="147">
        <v>1.0862345172508105</v>
      </c>
      <c r="U71" s="147">
        <v>0.75626997191827239</v>
      </c>
      <c r="V71" s="147">
        <v>0.66563012144387945</v>
      </c>
      <c r="W71" s="147">
        <v>0.99069642546873249</v>
      </c>
      <c r="X71" s="147">
        <v>0.87644991438907249</v>
      </c>
      <c r="Y71" s="147">
        <v>0.92278030781504505</v>
      </c>
      <c r="Z71" s="147">
        <v>0.86752169572229487</v>
      </c>
      <c r="AA71" s="147">
        <v>0.83497095943054256</v>
      </c>
      <c r="AB71" s="147">
        <v>1.2026726057906458</v>
      </c>
      <c r="AC71" s="147">
        <v>0.92763460246756446</v>
      </c>
      <c r="AD71" s="147">
        <v>0.7890550429525931</v>
      </c>
      <c r="AE71" s="147">
        <v>0.91347272545956182</v>
      </c>
      <c r="AF71" s="147">
        <v>0.9210675323694838</v>
      </c>
      <c r="AG71" s="147">
        <v>0.82914828886268666</v>
      </c>
    </row>
    <row r="72" spans="1:33" x14ac:dyDescent="0.25">
      <c r="A72" t="s">
        <v>70</v>
      </c>
      <c r="B72" s="147">
        <v>0.87973273942093533</v>
      </c>
      <c r="C72" s="147">
        <v>0.3270425506974563</v>
      </c>
      <c r="D72" s="147">
        <v>0.25519673348181138</v>
      </c>
      <c r="E72" s="147">
        <v>1.1091314031180404</v>
      </c>
      <c r="F72" s="147">
        <v>0.90504150637780922</v>
      </c>
      <c r="G72" s="147">
        <v>0.56989388182890077</v>
      </c>
      <c r="H72" s="147">
        <v>0.43024903826685568</v>
      </c>
      <c r="I72" s="147">
        <v>0.54287305122494423</v>
      </c>
      <c r="J72" s="147">
        <v>1.0356347438752784</v>
      </c>
      <c r="K72" s="147">
        <v>0.54893226778461957</v>
      </c>
      <c r="L72" s="147">
        <v>0.85644867382061163</v>
      </c>
      <c r="M72" s="147">
        <v>0.69727599794414941</v>
      </c>
      <c r="N72" s="147">
        <v>1.4349347756920139</v>
      </c>
      <c r="O72" s="147">
        <v>0.54565701559020052</v>
      </c>
      <c r="P72" s="147">
        <v>1.3172128539611834</v>
      </c>
      <c r="Q72" s="147">
        <v>0.5815392229646128</v>
      </c>
      <c r="R72" s="147">
        <v>0.56382604618450338</v>
      </c>
      <c r="S72" s="147">
        <v>0.5720314148399952</v>
      </c>
      <c r="T72" s="147">
        <v>0.4993174797040017</v>
      </c>
      <c r="U72" s="147">
        <v>1.9326899282355852</v>
      </c>
      <c r="V72" s="147">
        <v>1.0375998951919299</v>
      </c>
      <c r="W72" s="147">
        <v>0.37151115955077474</v>
      </c>
      <c r="X72" s="147">
        <v>0.30569724836554352</v>
      </c>
      <c r="Y72" s="147">
        <v>0.51521900519673358</v>
      </c>
      <c r="Z72" s="147">
        <v>0.41378501934122613</v>
      </c>
      <c r="AA72" s="147">
        <v>0.38948340485632027</v>
      </c>
      <c r="AB72" s="147">
        <v>0.34576837416481065</v>
      </c>
      <c r="AC72" s="147">
        <v>0.35634743875278391</v>
      </c>
      <c r="AD72" s="147">
        <v>0.40274684484038609</v>
      </c>
      <c r="AE72" s="147">
        <v>0.56669141301657999</v>
      </c>
      <c r="AF72" s="147">
        <v>1.6982182628062357</v>
      </c>
      <c r="AG72" s="147">
        <v>1.5857461024498882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275EF-A926-4C2A-A1FD-F79609FA400D}">
  <dimension ref="A1:K72"/>
  <sheetViews>
    <sheetView zoomScale="85" zoomScaleNormal="85" workbookViewId="0"/>
  </sheetViews>
  <sheetFormatPr baseColWidth="10" defaultRowHeight="15" x14ac:dyDescent="0.25"/>
  <cols>
    <col min="1" max="1" width="27.5703125" bestFit="1" customWidth="1"/>
  </cols>
  <sheetData>
    <row r="1" spans="1:11" x14ac:dyDescent="0.25">
      <c r="A1" s="144" t="s">
        <v>199</v>
      </c>
    </row>
    <row r="2" spans="1:11" x14ac:dyDescent="0.25">
      <c r="A2" s="144"/>
    </row>
    <row r="3" spans="1:11" x14ac:dyDescent="0.25">
      <c r="A3" s="144" t="s">
        <v>198</v>
      </c>
    </row>
    <row r="4" spans="1:11" x14ac:dyDescent="0.25">
      <c r="A4" s="144"/>
    </row>
    <row r="5" spans="1:11" x14ac:dyDescent="0.25">
      <c r="A5" s="146" t="s">
        <v>187</v>
      </c>
    </row>
    <row r="6" spans="1:11" x14ac:dyDescent="0.25">
      <c r="A6" s="144" t="s">
        <v>71</v>
      </c>
      <c r="B6" t="s">
        <v>80</v>
      </c>
      <c r="C6" t="s">
        <v>79</v>
      </c>
      <c r="D6" t="s">
        <v>78</v>
      </c>
      <c r="E6" t="s">
        <v>77</v>
      </c>
      <c r="F6" t="s">
        <v>76</v>
      </c>
      <c r="G6" t="s">
        <v>75</v>
      </c>
      <c r="H6" t="s">
        <v>74</v>
      </c>
      <c r="I6" t="s">
        <v>73</v>
      </c>
      <c r="J6" t="s">
        <v>72</v>
      </c>
      <c r="K6" t="s">
        <v>82</v>
      </c>
    </row>
    <row r="7" spans="1:11" x14ac:dyDescent="0.25">
      <c r="A7" t="s">
        <v>59</v>
      </c>
      <c r="B7" s="147">
        <v>8.1277390902779807</v>
      </c>
      <c r="C7" s="147">
        <v>1.6717747466942126</v>
      </c>
      <c r="D7" s="147">
        <v>5.6806496651257472</v>
      </c>
      <c r="E7" s="147">
        <v>12.188890787343274</v>
      </c>
      <c r="F7" s="147">
        <v>2.8116165971922791</v>
      </c>
      <c r="G7" s="147">
        <v>-0.156282147759226</v>
      </c>
      <c r="H7" s="147">
        <v>-5.4171173272821189</v>
      </c>
      <c r="I7" s="147">
        <v>-8.8766507020510392</v>
      </c>
      <c r="J7" s="147">
        <v>-2.1314021211674463</v>
      </c>
      <c r="K7" s="147">
        <v>-0.5927219892167378</v>
      </c>
    </row>
    <row r="8" spans="1:11" x14ac:dyDescent="0.25">
      <c r="A8" t="s">
        <v>60</v>
      </c>
      <c r="B8" s="147">
        <v>10.781241409643201</v>
      </c>
      <c r="C8" s="147">
        <v>4.8332552936892013</v>
      </c>
      <c r="D8" s="147">
        <v>8.3916083916084165</v>
      </c>
      <c r="E8" s="147">
        <v>13.353810150650869</v>
      </c>
      <c r="F8" s="147">
        <v>6.8044788975021513</v>
      </c>
      <c r="G8" s="147">
        <v>5.2338247960683031</v>
      </c>
      <c r="H8" s="147">
        <v>9.5183631973567095</v>
      </c>
      <c r="I8" s="147">
        <v>0.19197589365994483</v>
      </c>
      <c r="J8" s="147">
        <v>-2.659209106073996</v>
      </c>
      <c r="K8" s="147">
        <v>-1.2738853503184548</v>
      </c>
    </row>
    <row r="9" spans="1:11" x14ac:dyDescent="0.25">
      <c r="A9" t="s">
        <v>29</v>
      </c>
      <c r="B9" s="147">
        <v>13.629355534998473</v>
      </c>
      <c r="C9" s="147">
        <v>9.2063028888240481</v>
      </c>
      <c r="D9" s="147">
        <v>11.204013377926426</v>
      </c>
      <c r="E9" s="147">
        <v>15.996718621821177</v>
      </c>
      <c r="F9" s="147">
        <v>5.6008454106280148</v>
      </c>
      <c r="G9" s="147">
        <v>3.9357772094344949</v>
      </c>
      <c r="H9" s="147">
        <v>5.773342836778327</v>
      </c>
      <c r="I9" s="147">
        <v>-9.5406842033510408E-2</v>
      </c>
      <c r="J9" s="147">
        <v>-1.9675288937809545</v>
      </c>
      <c r="K9" s="147">
        <v>-0.30462475768484348</v>
      </c>
    </row>
    <row r="10" spans="1:11" x14ac:dyDescent="0.25">
      <c r="A10" t="s">
        <v>28</v>
      </c>
      <c r="B10" s="147">
        <v>-18.791131557089013</v>
      </c>
      <c r="C10" s="147">
        <v>-13.310961968680093</v>
      </c>
      <c r="D10" s="147">
        <v>-8.501858501858516</v>
      </c>
      <c r="E10" s="147">
        <v>-9.9983001869794439</v>
      </c>
      <c r="F10" s="147">
        <v>5.9903653653653715</v>
      </c>
      <c r="G10" s="147">
        <v>-6.1826532414771367E-2</v>
      </c>
      <c r="H10" s="147">
        <v>11.253876827647305</v>
      </c>
      <c r="I10" s="147">
        <v>-2.0333813437261652</v>
      </c>
      <c r="J10" s="147">
        <v>-2.8709088835671173</v>
      </c>
      <c r="K10" s="147">
        <v>-1.7185975784701797</v>
      </c>
    </row>
    <row r="11" spans="1:11" x14ac:dyDescent="0.25">
      <c r="A11" t="s">
        <v>3</v>
      </c>
      <c r="B11" s="147">
        <v>3.0585106382978924</v>
      </c>
      <c r="C11" s="147">
        <v>-2.474832214765097</v>
      </c>
      <c r="D11" s="147">
        <v>21.940559440559454</v>
      </c>
      <c r="E11" s="147">
        <v>38.915094339622641</v>
      </c>
      <c r="F11" s="147">
        <v>14.366319444444478</v>
      </c>
      <c r="G11" s="147">
        <v>-17.687908496732032</v>
      </c>
      <c r="H11" s="147">
        <v>-4.7131147540983669</v>
      </c>
      <c r="I11" s="147">
        <v>-2.8213166144200432</v>
      </c>
      <c r="J11" s="147">
        <v>10.36392405063293</v>
      </c>
      <c r="K11" s="147">
        <v>-1.2738853503184695</v>
      </c>
    </row>
    <row r="12" spans="1:11" x14ac:dyDescent="0.25">
      <c r="A12" t="s">
        <v>4</v>
      </c>
      <c r="B12" s="147">
        <v>-19.770335182893554</v>
      </c>
      <c r="C12" s="147">
        <v>-14.709696916277373</v>
      </c>
      <c r="D12" s="147">
        <v>-5.6403259029900772</v>
      </c>
      <c r="E12" s="147">
        <v>4.0320011327834653</v>
      </c>
      <c r="F12" s="147">
        <v>11.87982072128416</v>
      </c>
      <c r="G12" s="147">
        <v>-3.0644152595372351</v>
      </c>
      <c r="H12" s="147">
        <v>3.1648878909974525</v>
      </c>
      <c r="I12" s="147">
        <v>-11.755191822475247</v>
      </c>
      <c r="J12" s="147">
        <v>-3.1871185313605768</v>
      </c>
      <c r="K12" s="147">
        <v>-2.5704759742354732</v>
      </c>
    </row>
    <row r="13" spans="1:11" x14ac:dyDescent="0.25">
      <c r="A13" t="s">
        <v>5</v>
      </c>
      <c r="B13" s="147">
        <v>-21.842876780652773</v>
      </c>
      <c r="C13" s="147">
        <v>-34.604049869340486</v>
      </c>
      <c r="D13" s="147">
        <v>-30.651681080497546</v>
      </c>
      <c r="E13" s="147">
        <v>-17.330657950095461</v>
      </c>
      <c r="F13" s="147">
        <v>-26.055960548885061</v>
      </c>
      <c r="G13" s="147">
        <v>-35.358019708741125</v>
      </c>
      <c r="H13" s="147">
        <v>-26.429153895903045</v>
      </c>
      <c r="I13" s="147">
        <v>-6.3217494636433322</v>
      </c>
      <c r="J13" s="147">
        <v>4.4955164252990736</v>
      </c>
      <c r="K13" s="147">
        <v>4.4837268247916118</v>
      </c>
    </row>
    <row r="14" spans="1:11" x14ac:dyDescent="0.25">
      <c r="A14" t="s">
        <v>61</v>
      </c>
      <c r="B14" s="147">
        <v>-21.586425580325823</v>
      </c>
      <c r="C14" s="147">
        <v>-37.51288453169024</v>
      </c>
      <c r="D14" s="147">
        <v>-47.838850569225997</v>
      </c>
      <c r="E14" s="147">
        <v>-43.306072509498357</v>
      </c>
      <c r="F14" s="147">
        <v>-25.424251042851736</v>
      </c>
      <c r="G14" s="147">
        <v>-15.634968435610894</v>
      </c>
      <c r="H14" s="147">
        <v>-8.0736306160129914</v>
      </c>
      <c r="I14" s="147">
        <v>-14.098023901483925</v>
      </c>
      <c r="J14" s="147">
        <v>1.7842484987255263</v>
      </c>
      <c r="K14" s="147">
        <v>-4.6433773178843802</v>
      </c>
    </row>
    <row r="15" spans="1:11" x14ac:dyDescent="0.25">
      <c r="A15" t="s">
        <v>50</v>
      </c>
      <c r="B15" s="147">
        <v>757.44680851063833</v>
      </c>
      <c r="C15" s="147">
        <v>656.795302013423</v>
      </c>
      <c r="D15" s="147">
        <v>753.58391608391617</v>
      </c>
      <c r="E15" s="147">
        <v>824.15094339622647</v>
      </c>
      <c r="F15" s="147">
        <v>451.6493055555556</v>
      </c>
      <c r="G15" s="147">
        <v>360.94771241830063</v>
      </c>
      <c r="H15" s="147">
        <v>260.81967213114751</v>
      </c>
      <c r="I15" s="147">
        <v>138.08777429467091</v>
      </c>
      <c r="J15" s="147">
        <v>12.816455696202539</v>
      </c>
      <c r="K15" s="147">
        <v>53.025477707006388</v>
      </c>
    </row>
    <row r="16" spans="1:11" x14ac:dyDescent="0.25">
      <c r="A16" t="s">
        <v>62</v>
      </c>
      <c r="B16" s="147">
        <v>-25.110815602836873</v>
      </c>
      <c r="C16" s="147">
        <v>-13.852768456375831</v>
      </c>
      <c r="D16" s="147">
        <v>1.2784090909090986</v>
      </c>
      <c r="E16" s="147">
        <v>-0.56603773584906425</v>
      </c>
      <c r="F16" s="147">
        <v>24.793836805555582</v>
      </c>
      <c r="G16" s="147">
        <v>25.367647058823529</v>
      </c>
      <c r="H16" s="147">
        <v>46.424180327868882</v>
      </c>
      <c r="I16" s="147">
        <v>12.059169278996894</v>
      </c>
      <c r="J16" s="147">
        <v>-8.6431962025316391</v>
      </c>
      <c r="K16" s="147">
        <v>-12.689092356687876</v>
      </c>
    </row>
    <row r="17" spans="1:11" x14ac:dyDescent="0.25">
      <c r="A17" t="s">
        <v>63</v>
      </c>
      <c r="B17" s="147">
        <v>222.14510562445483</v>
      </c>
      <c r="C17" s="147">
        <v>182.31884578114344</v>
      </c>
      <c r="D17" s="147">
        <v>188.94768333271011</v>
      </c>
      <c r="E17" s="147">
        <v>243.74936938754922</v>
      </c>
      <c r="F17" s="147">
        <v>133.98507130124784</v>
      </c>
      <c r="G17" s="147">
        <v>54.940407535563239</v>
      </c>
      <c r="H17" s="147">
        <v>55.448408871745393</v>
      </c>
      <c r="I17" s="147">
        <v>49.405729804033363</v>
      </c>
      <c r="J17" s="147">
        <v>-14.489270967305213</v>
      </c>
      <c r="K17" s="147">
        <v>-24.503559385537642</v>
      </c>
    </row>
    <row r="18" spans="1:11" x14ac:dyDescent="0.25">
      <c r="A18" t="s">
        <v>6</v>
      </c>
      <c r="B18" s="147">
        <v>2.0770010131712304</v>
      </c>
      <c r="C18" s="147">
        <v>-3.403643336529262</v>
      </c>
      <c r="D18" s="147">
        <v>-1.9314019314019109</v>
      </c>
      <c r="E18" s="147">
        <v>3.05480682839175</v>
      </c>
      <c r="F18" s="147">
        <v>-2.6124338624338463</v>
      </c>
      <c r="G18" s="147">
        <v>-5.9290382819794623</v>
      </c>
      <c r="H18" s="147">
        <v>-0.78064012490240076</v>
      </c>
      <c r="I18" s="147">
        <v>-2.8213166144200437</v>
      </c>
      <c r="J18" s="147">
        <v>-4.2344786015672007</v>
      </c>
      <c r="K18" s="147">
        <v>1.0767364270549149</v>
      </c>
    </row>
    <row r="19" spans="1:11" x14ac:dyDescent="0.25">
      <c r="A19" t="s">
        <v>64</v>
      </c>
      <c r="B19" s="147">
        <v>4.1253689264790108</v>
      </c>
      <c r="C19" s="147">
        <v>-1.1421901704948132</v>
      </c>
      <c r="D19" s="147">
        <v>0.98597055118795285</v>
      </c>
      <c r="E19" s="147">
        <v>4.2657916324856568</v>
      </c>
      <c r="F19" s="147">
        <v>-1.7210144927535993</v>
      </c>
      <c r="G19" s="147">
        <v>-2.7828522713433301</v>
      </c>
      <c r="H19" s="147">
        <v>-1.5171571123103589</v>
      </c>
      <c r="I19" s="147">
        <v>-2.5195194610486569</v>
      </c>
      <c r="J19" s="147">
        <v>-0.37542259611606055</v>
      </c>
      <c r="K19" s="147">
        <v>1.4855402144241872</v>
      </c>
    </row>
    <row r="20" spans="1:11" x14ac:dyDescent="0.25">
      <c r="A20" s="149" t="s">
        <v>65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</row>
    <row r="21" spans="1:11" x14ac:dyDescent="0.25">
      <c r="A21" t="s">
        <v>66</v>
      </c>
      <c r="B21" s="147">
        <v>-31.089234677675453</v>
      </c>
      <c r="C21" s="147">
        <v>-17.710107182209757</v>
      </c>
      <c r="D21" s="147">
        <v>-4.5506732073896261</v>
      </c>
      <c r="E21" s="147">
        <v>-17.938608842579544</v>
      </c>
      <c r="F21" s="147">
        <v>7.6388888888889035</v>
      </c>
      <c r="G21" s="147">
        <v>10.379475173153816</v>
      </c>
      <c r="H21" s="147">
        <v>0.12233912405186551</v>
      </c>
      <c r="I21" s="147">
        <v>-2.8213166144200432</v>
      </c>
      <c r="J21" s="147">
        <v>-1.8987341772151982</v>
      </c>
      <c r="K21" s="147">
        <v>-1.273885350318456</v>
      </c>
    </row>
    <row r="22" spans="1:11" x14ac:dyDescent="0.25">
      <c r="A22" t="s">
        <v>67</v>
      </c>
      <c r="B22" s="147">
        <v>-4.1316180108856928</v>
      </c>
      <c r="C22" s="147">
        <v>-5.6500702356797463</v>
      </c>
      <c r="D22" s="147">
        <v>-15.555374857700427</v>
      </c>
      <c r="E22" s="147">
        <v>-14.304519526107921</v>
      </c>
      <c r="F22" s="147">
        <v>-21.148255813953476</v>
      </c>
      <c r="G22" s="147">
        <v>-34.032527739778089</v>
      </c>
      <c r="H22" s="147">
        <v>-30.270682424704543</v>
      </c>
      <c r="I22" s="147">
        <v>-15.25114821025004</v>
      </c>
      <c r="J22" s="147">
        <v>-20.150132469826314</v>
      </c>
      <c r="K22" s="147">
        <v>-13.901644200859117</v>
      </c>
    </row>
    <row r="23" spans="1:11" x14ac:dyDescent="0.25">
      <c r="A23" t="s">
        <v>68</v>
      </c>
      <c r="B23" s="147">
        <v>-19.235779418150241</v>
      </c>
      <c r="C23" s="147">
        <v>-5.5266401862758583</v>
      </c>
      <c r="D23" s="147">
        <v>-17.047238475809891</v>
      </c>
      <c r="E23" s="147">
        <v>-29.572583750481325</v>
      </c>
      <c r="F23" s="147">
        <v>4.3438208616780249</v>
      </c>
      <c r="G23" s="147">
        <v>8.5434173669467768</v>
      </c>
      <c r="H23" s="147">
        <v>17.196386751421873</v>
      </c>
      <c r="I23" s="147">
        <v>3.1283986949011986</v>
      </c>
      <c r="J23" s="147">
        <v>0.10333247222939618</v>
      </c>
      <c r="K23" s="147">
        <v>1.7483426491616076</v>
      </c>
    </row>
    <row r="24" spans="1:11" x14ac:dyDescent="0.25">
      <c r="A24" t="s">
        <v>9</v>
      </c>
      <c r="B24" s="147">
        <v>32.161925253008185</v>
      </c>
      <c r="C24" s="147">
        <v>5.1956865998039063</v>
      </c>
      <c r="D24" s="147">
        <v>1.6932505696550491</v>
      </c>
      <c r="E24" s="147">
        <v>10.409158363366554</v>
      </c>
      <c r="F24" s="147">
        <v>-29.853308364544322</v>
      </c>
      <c r="G24" s="147">
        <v>-32.841301314533325</v>
      </c>
      <c r="H24" s="147">
        <v>-16.061889850801258</v>
      </c>
      <c r="I24" s="147">
        <v>25.567961677996554</v>
      </c>
      <c r="J24" s="147">
        <v>-9.6145640733892819</v>
      </c>
      <c r="K24" s="147">
        <v>-6.2656551921562986</v>
      </c>
    </row>
    <row r="25" spans="1:11" x14ac:dyDescent="0.25">
      <c r="A25" t="s">
        <v>69</v>
      </c>
      <c r="B25" s="147">
        <v>-33.257345491388044</v>
      </c>
      <c r="C25" s="147">
        <v>-40.556088207094902</v>
      </c>
      <c r="D25" s="147">
        <v>-3.2217782217782114</v>
      </c>
      <c r="E25" s="147">
        <v>29.514824797843691</v>
      </c>
      <c r="F25" s="147">
        <v>-4.9603174603143937E-2</v>
      </c>
      <c r="G25" s="147">
        <v>-31.255835667600362</v>
      </c>
      <c r="H25" s="147">
        <v>-27.400468384074923</v>
      </c>
      <c r="I25" s="147">
        <v>0.6493506493506741</v>
      </c>
      <c r="J25" s="147">
        <v>1.604882459312829</v>
      </c>
      <c r="K25" s="147">
        <v>2.2520473157415966</v>
      </c>
    </row>
    <row r="26" spans="1:11" x14ac:dyDescent="0.25">
      <c r="A26" t="s">
        <v>70</v>
      </c>
      <c r="B26" s="147">
        <v>107.97393137818672</v>
      </c>
      <c r="C26" s="147">
        <v>49.011427534917466</v>
      </c>
      <c r="D26" s="147">
        <v>-1.8616518616518536</v>
      </c>
      <c r="E26" s="147">
        <v>2.7536970933197322</v>
      </c>
      <c r="F26" s="147">
        <v>3.2751501501501643</v>
      </c>
      <c r="G26" s="147">
        <v>-28.811164105281744</v>
      </c>
      <c r="H26" s="147">
        <v>-13.469206911829865</v>
      </c>
      <c r="I26" s="147">
        <v>11.624163348301314</v>
      </c>
      <c r="J26" s="147">
        <v>-12.504276428327065</v>
      </c>
      <c r="K26" s="147">
        <v>33.413668445515569</v>
      </c>
    </row>
    <row r="28" spans="1:11" x14ac:dyDescent="0.25">
      <c r="A28" s="144" t="s">
        <v>83</v>
      </c>
    </row>
    <row r="29" spans="1:11" x14ac:dyDescent="0.25">
      <c r="A29" s="144" t="s">
        <v>71</v>
      </c>
      <c r="B29" t="s">
        <v>80</v>
      </c>
      <c r="C29" t="s">
        <v>79</v>
      </c>
      <c r="D29" t="s">
        <v>78</v>
      </c>
      <c r="E29" t="s">
        <v>77</v>
      </c>
      <c r="F29" t="s">
        <v>76</v>
      </c>
      <c r="G29" t="s">
        <v>75</v>
      </c>
      <c r="H29" t="s">
        <v>74</v>
      </c>
      <c r="I29" t="s">
        <v>73</v>
      </c>
      <c r="J29" t="s">
        <v>72</v>
      </c>
      <c r="K29" t="s">
        <v>82</v>
      </c>
    </row>
    <row r="30" spans="1:11" x14ac:dyDescent="0.25">
      <c r="A30" t="s">
        <v>59</v>
      </c>
      <c r="B30" s="148">
        <v>3.7482615578832039</v>
      </c>
      <c r="C30" s="148">
        <v>0.7709707394482237</v>
      </c>
      <c r="D30" s="148">
        <v>2.6197396996985418</v>
      </c>
      <c r="E30" s="148">
        <v>5.6211389494631234</v>
      </c>
      <c r="F30" s="148">
        <v>1.2966305007708812</v>
      </c>
      <c r="G30" s="148">
        <v>-7.207248659470622E-2</v>
      </c>
      <c r="H30" s="148">
        <v>-2.498206746902369</v>
      </c>
      <c r="I30" s="148">
        <v>-4.0936363999495597</v>
      </c>
      <c r="J30" s="148">
        <v>-0.98293665020802479</v>
      </c>
      <c r="K30" s="148">
        <v>-0.2733450252297871</v>
      </c>
    </row>
    <row r="31" spans="1:11" x14ac:dyDescent="0.25">
      <c r="A31" t="s">
        <v>60</v>
      </c>
      <c r="B31" s="148">
        <v>0.13828907501145693</v>
      </c>
      <c r="C31" s="148">
        <v>6.1995310044785201E-2</v>
      </c>
      <c r="D31" s="148">
        <v>0.10763767531408175</v>
      </c>
      <c r="E31" s="148">
        <v>0.17128695884319578</v>
      </c>
      <c r="F31" s="148">
        <v>8.72798462548936E-2</v>
      </c>
      <c r="G31" s="148">
        <v>6.7133344140956952E-2</v>
      </c>
      <c r="H31" s="148">
        <v>0.12209035974356452</v>
      </c>
      <c r="I31" s="148">
        <v>2.4624408034297218E-3</v>
      </c>
      <c r="J31" s="148">
        <v>-3.4109204456927777E-2</v>
      </c>
      <c r="K31" s="148">
        <v>-1.6339901878889007E-2</v>
      </c>
    </row>
    <row r="32" spans="1:11" x14ac:dyDescent="0.25">
      <c r="A32" t="s">
        <v>29</v>
      </c>
      <c r="B32" s="148">
        <v>1.9325210666057959</v>
      </c>
      <c r="C32" s="148">
        <v>1.3053716467018752</v>
      </c>
      <c r="D32" s="148">
        <v>1.5886291782305033</v>
      </c>
      <c r="E32" s="148">
        <v>2.2681920398841608</v>
      </c>
      <c r="F32" s="148">
        <v>0.79414993020374247</v>
      </c>
      <c r="G32" s="148">
        <v>0.55805810855604676</v>
      </c>
      <c r="H32" s="148">
        <v>0.81860852687874619</v>
      </c>
      <c r="I32" s="148">
        <v>-1.3527839350484072E-2</v>
      </c>
      <c r="J32" s="148">
        <v>-0.27897805047520308</v>
      </c>
      <c r="K32" s="148">
        <v>-4.3193073958923023E-2</v>
      </c>
    </row>
    <row r="33" spans="1:11" x14ac:dyDescent="0.25">
      <c r="A33" t="s">
        <v>28</v>
      </c>
      <c r="B33" s="148">
        <v>-2.0739835268163933</v>
      </c>
      <c r="C33" s="148">
        <v>-1.4691353612873463</v>
      </c>
      <c r="D33" s="148">
        <v>-0.93835298989892202</v>
      </c>
      <c r="E33" s="148">
        <v>-1.1035157633249497</v>
      </c>
      <c r="F33" s="148">
        <v>0.66115864548307535</v>
      </c>
      <c r="G33" s="148">
        <v>-6.8238152321402623E-3</v>
      </c>
      <c r="H33" s="148">
        <v>1.2420941805687065</v>
      </c>
      <c r="I33" s="148">
        <v>-0.22442498461636795</v>
      </c>
      <c r="J33" s="148">
        <v>-0.31686318162478067</v>
      </c>
      <c r="K33" s="148">
        <v>-0.18968219429175548</v>
      </c>
    </row>
    <row r="34" spans="1:11" x14ac:dyDescent="0.25">
      <c r="A34" t="s">
        <v>3</v>
      </c>
      <c r="B34" s="148">
        <v>4.8658573053496079E-3</v>
      </c>
      <c r="C34" s="148">
        <v>-3.9372694215740744E-3</v>
      </c>
      <c r="D34" s="148">
        <v>3.4905757756892059E-2</v>
      </c>
      <c r="E34" s="148">
        <v>6.1910948979468361E-2</v>
      </c>
      <c r="F34" s="148">
        <v>2.2855719232887539E-2</v>
      </c>
      <c r="G34" s="148">
        <v>-2.8140114243014852E-2</v>
      </c>
      <c r="H34" s="148">
        <v>-7.4982063393911613E-3</v>
      </c>
      <c r="I34" s="148">
        <v>-4.4884996923273413E-3</v>
      </c>
      <c r="J34" s="148">
        <v>1.6488213224566534E-2</v>
      </c>
      <c r="K34" s="148">
        <v>-2.0266544966064115E-3</v>
      </c>
    </row>
    <row r="35" spans="1:11" x14ac:dyDescent="0.25">
      <c r="A35" t="s">
        <v>4</v>
      </c>
      <c r="B35" s="148">
        <v>-1.0477812730852749</v>
      </c>
      <c r="C35" s="148">
        <v>-0.77957934547166818</v>
      </c>
      <c r="D35" s="148">
        <v>-0.29892400915712969</v>
      </c>
      <c r="E35" s="148">
        <v>0.21368657844731676</v>
      </c>
      <c r="F35" s="148">
        <v>0.62960256182921004</v>
      </c>
      <c r="G35" s="148">
        <v>-0.16240680252492989</v>
      </c>
      <c r="H35" s="148">
        <v>0.16773161572246753</v>
      </c>
      <c r="I35" s="148">
        <v>-0.62299752326768854</v>
      </c>
      <c r="J35" s="148">
        <v>-0.16890978738449025</v>
      </c>
      <c r="K35" s="148">
        <v>-0.13622918194376155</v>
      </c>
    </row>
    <row r="36" spans="1:11" x14ac:dyDescent="0.25">
      <c r="A36" t="s">
        <v>5</v>
      </c>
      <c r="B36" s="148">
        <v>-2.5324319085856324</v>
      </c>
      <c r="C36" s="148">
        <v>-4.0119440738239351</v>
      </c>
      <c r="D36" s="148">
        <v>-3.5537120865323466</v>
      </c>
      <c r="E36" s="148">
        <v>-2.0092917077881989</v>
      </c>
      <c r="F36" s="148">
        <v>-3.02089081788397</v>
      </c>
      <c r="G36" s="148">
        <v>-4.0993582591706472</v>
      </c>
      <c r="H36" s="148">
        <v>-3.0641583210407575</v>
      </c>
      <c r="I36" s="148">
        <v>-0.73293459559295471</v>
      </c>
      <c r="J36" s="148">
        <v>0.52120374780862377</v>
      </c>
      <c r="K36" s="148">
        <v>0.51983687837954662</v>
      </c>
    </row>
    <row r="37" spans="1:11" x14ac:dyDescent="0.25">
      <c r="A37" t="s">
        <v>61</v>
      </c>
      <c r="B37" s="148">
        <v>-0.62889442679866026</v>
      </c>
      <c r="C37" s="148">
        <v>-1.0928925646969281</v>
      </c>
      <c r="D37" s="148">
        <v>-1.3937271085241913</v>
      </c>
      <c r="E37" s="148">
        <v>-1.2616700966270447</v>
      </c>
      <c r="F37" s="148">
        <v>-0.74070483447487678</v>
      </c>
      <c r="G37" s="148">
        <v>-0.45550591392446016</v>
      </c>
      <c r="H37" s="148">
        <v>-0.23521547277698795</v>
      </c>
      <c r="I37" s="148">
        <v>-0.4107288919847063</v>
      </c>
      <c r="J37" s="148">
        <v>5.1981924135465096E-2</v>
      </c>
      <c r="K37" s="148">
        <v>-0.13527918764847779</v>
      </c>
    </row>
    <row r="38" spans="1:11" x14ac:dyDescent="0.25">
      <c r="A38" t="s">
        <v>50</v>
      </c>
      <c r="B38" s="148">
        <v>3.0126003490512163</v>
      </c>
      <c r="C38" s="148">
        <v>2.6122781611443631</v>
      </c>
      <c r="D38" s="148">
        <v>2.9972364304996639</v>
      </c>
      <c r="E38" s="148">
        <v>3.2779033350583977</v>
      </c>
      <c r="F38" s="148">
        <v>1.7963490508869127</v>
      </c>
      <c r="G38" s="148">
        <v>1.4356007474092327</v>
      </c>
      <c r="H38" s="148">
        <v>1.0373605466062017</v>
      </c>
      <c r="I38" s="148">
        <v>0.54921780957505795</v>
      </c>
      <c r="J38" s="148">
        <v>5.0975010350759076E-2</v>
      </c>
      <c r="K38" s="148">
        <v>0.21089873355310507</v>
      </c>
    </row>
    <row r="39" spans="1:11" x14ac:dyDescent="0.25">
      <c r="A39" t="s">
        <v>62</v>
      </c>
      <c r="B39" s="148">
        <v>-0.79898787347261857</v>
      </c>
      <c r="C39" s="148">
        <v>-0.44077397507621674</v>
      </c>
      <c r="D39" s="148">
        <v>4.0677028461717057E-2</v>
      </c>
      <c r="E39" s="148">
        <v>-1.8010457884936493E-2</v>
      </c>
      <c r="F39" s="148">
        <v>0.78890209134664602</v>
      </c>
      <c r="G39" s="148">
        <v>0.80715985888740027</v>
      </c>
      <c r="H39" s="148">
        <v>1.4771466488600575</v>
      </c>
      <c r="I39" s="148">
        <v>0.38370438342048674</v>
      </c>
      <c r="J39" s="148">
        <v>-0.27501332744792206</v>
      </c>
      <c r="K39" s="148">
        <v>-0.40374757549580842</v>
      </c>
    </row>
    <row r="40" spans="1:11" x14ac:dyDescent="0.25">
      <c r="A40" t="s">
        <v>63</v>
      </c>
      <c r="B40" s="148">
        <v>8.2610973897461086</v>
      </c>
      <c r="C40" s="148">
        <v>6.7800446773305936</v>
      </c>
      <c r="D40" s="148">
        <v>7.0265568498151634</v>
      </c>
      <c r="E40" s="148">
        <v>9.0645133663393747</v>
      </c>
      <c r="F40" s="148">
        <v>4.9826158432807528</v>
      </c>
      <c r="G40" s="148">
        <v>2.0431152692191699</v>
      </c>
      <c r="H40" s="148">
        <v>2.0620067433325655</v>
      </c>
      <c r="I40" s="148">
        <v>1.8372925407260059</v>
      </c>
      <c r="J40" s="148">
        <v>-0.53882473904098616</v>
      </c>
      <c r="K40" s="148">
        <v>-0.91123452803665872</v>
      </c>
    </row>
    <row r="41" spans="1:11" x14ac:dyDescent="0.25">
      <c r="A41" t="s">
        <v>6</v>
      </c>
      <c r="B41" s="148">
        <v>8.6739195443188283E-5</v>
      </c>
      <c r="C41" s="148">
        <v>-1.4214209945682781E-4</v>
      </c>
      <c r="D41" s="148">
        <v>-8.0658723103574359E-5</v>
      </c>
      <c r="E41" s="148">
        <v>1.2757407668496576E-4</v>
      </c>
      <c r="F41" s="148">
        <v>-1.0909980781861634E-4</v>
      </c>
      <c r="G41" s="148">
        <v>-2.4760700985193215E-4</v>
      </c>
      <c r="H41" s="148">
        <v>-3.2600897127786806E-5</v>
      </c>
      <c r="I41" s="148">
        <v>-1.1782311692359274E-4</v>
      </c>
      <c r="J41" s="148">
        <v>-1.7683923343905263E-4</v>
      </c>
      <c r="K41" s="148">
        <v>4.496639664345551E-5</v>
      </c>
    </row>
    <row r="42" spans="1:11" x14ac:dyDescent="0.25">
      <c r="A42" t="s">
        <v>64</v>
      </c>
      <c r="B42" s="148">
        <v>1.3208334395535884E-3</v>
      </c>
      <c r="C42" s="148">
        <v>-3.6569892254620373E-4</v>
      </c>
      <c r="D42" s="148">
        <v>3.1568155421572014E-4</v>
      </c>
      <c r="E42" s="148">
        <v>1.3657930562743364E-3</v>
      </c>
      <c r="F42" s="148">
        <v>-5.5102307999528588E-4</v>
      </c>
      <c r="G42" s="148">
        <v>-8.909953031679789E-4</v>
      </c>
      <c r="H42" s="148">
        <v>-4.857533672040365E-4</v>
      </c>
      <c r="I42" s="148">
        <v>-8.0668313914882342E-4</v>
      </c>
      <c r="J42" s="148">
        <v>-1.2020033304932509E-4</v>
      </c>
      <c r="K42" s="148">
        <v>4.7563047717232021E-4</v>
      </c>
    </row>
    <row r="43" spans="1:11" x14ac:dyDescent="0.25">
      <c r="A43" t="s">
        <v>65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</row>
    <row r="44" spans="1:11" x14ac:dyDescent="0.25">
      <c r="A44" t="s">
        <v>66</v>
      </c>
      <c r="B44" s="148">
        <v>-2.0711627399727112E-3</v>
      </c>
      <c r="C44" s="148">
        <v>-1.179846158871691E-3</v>
      </c>
      <c r="D44" s="148">
        <v>-3.0316554545826557E-4</v>
      </c>
      <c r="E44" s="148">
        <v>-1.1950689242400401E-3</v>
      </c>
      <c r="F44" s="148">
        <v>5.089022681159551E-4</v>
      </c>
      <c r="G44" s="148">
        <v>6.9147994352350417E-4</v>
      </c>
      <c r="H44" s="148">
        <v>8.1502242819464846E-6</v>
      </c>
      <c r="I44" s="148">
        <v>-1.8795592461620745E-4</v>
      </c>
      <c r="J44" s="148">
        <v>-1.2649354420373599E-4</v>
      </c>
      <c r="K44" s="148">
        <v>-8.4866157045392597E-5</v>
      </c>
    </row>
    <row r="45" spans="1:11" x14ac:dyDescent="0.25">
      <c r="A45" t="s">
        <v>67</v>
      </c>
      <c r="B45" s="148">
        <v>-3.5330355217103385E-4</v>
      </c>
      <c r="C45" s="148">
        <v>-4.8314967139316024E-4</v>
      </c>
      <c r="D45" s="148">
        <v>-1.3301735973891317E-3</v>
      </c>
      <c r="E45" s="148">
        <v>-1.2232102646852518E-3</v>
      </c>
      <c r="F45" s="148">
        <v>-1.8084328903604924E-3</v>
      </c>
      <c r="G45" s="148">
        <v>-2.9101947247164089E-3</v>
      </c>
      <c r="H45" s="148">
        <v>-2.5885112319463371E-3</v>
      </c>
      <c r="I45" s="148">
        <v>-1.3041585217151187E-3</v>
      </c>
      <c r="J45" s="148">
        <v>-1.7230812140787439E-3</v>
      </c>
      <c r="K45" s="148">
        <v>-1.1887595281656988E-3</v>
      </c>
    </row>
    <row r="46" spans="1:11" x14ac:dyDescent="0.25">
      <c r="A46" t="s">
        <v>68</v>
      </c>
      <c r="B46" s="148">
        <v>-1.8744128576259674E-3</v>
      </c>
      <c r="C46" s="148">
        <v>-5.3853837681530278E-4</v>
      </c>
      <c r="D46" s="148">
        <v>-1.6611524956417333E-3</v>
      </c>
      <c r="E46" s="148">
        <v>-2.8816732615897997E-3</v>
      </c>
      <c r="F46" s="148">
        <v>4.2327963413172492E-4</v>
      </c>
      <c r="G46" s="148">
        <v>8.325054583210624E-4</v>
      </c>
      <c r="H46" s="148">
        <v>1.6756861123682822E-3</v>
      </c>
      <c r="I46" s="148">
        <v>3.0484393743723803E-4</v>
      </c>
      <c r="J46" s="148">
        <v>1.0069137847063328E-5</v>
      </c>
      <c r="K46" s="148">
        <v>1.7036564362097988E-4</v>
      </c>
    </row>
    <row r="47" spans="1:11" x14ac:dyDescent="0.25">
      <c r="A47" t="s">
        <v>9</v>
      </c>
      <c r="B47" s="148">
        <v>5.6923478505480803E-3</v>
      </c>
      <c r="C47" s="148">
        <v>9.1958597676763607E-4</v>
      </c>
      <c r="D47" s="148">
        <v>2.9968887635897085E-4</v>
      </c>
      <c r="E47" s="148">
        <v>1.8423197544799388E-3</v>
      </c>
      <c r="F47" s="148">
        <v>-5.2837451229623897E-3</v>
      </c>
      <c r="G47" s="148">
        <v>-5.8125908034532322E-3</v>
      </c>
      <c r="H47" s="148">
        <v>-2.8427982295430813E-3</v>
      </c>
      <c r="I47" s="148">
        <v>4.5252804536950568E-3</v>
      </c>
      <c r="J47" s="148">
        <v>-1.7016842961537354E-3</v>
      </c>
      <c r="K47" s="148">
        <v>-1.1089600073618221E-3</v>
      </c>
    </row>
    <row r="48" spans="1:11" x14ac:dyDescent="0.25">
      <c r="A48" t="s">
        <v>69</v>
      </c>
      <c r="B48" s="148">
        <v>-9.2592328143826E-4</v>
      </c>
      <c r="C48" s="148">
        <v>-1.1291287900514139E-3</v>
      </c>
      <c r="D48" s="148">
        <v>-8.9698062761734212E-5</v>
      </c>
      <c r="E48" s="148">
        <v>8.2172714100021711E-4</v>
      </c>
      <c r="F48" s="148">
        <v>-1.3810102255512602E-6</v>
      </c>
      <c r="G48" s="148">
        <v>-8.701989138890729E-4</v>
      </c>
      <c r="H48" s="148">
        <v>-7.6286099279022955E-4</v>
      </c>
      <c r="I48" s="148">
        <v>1.8078679316319273E-5</v>
      </c>
      <c r="J48" s="148">
        <v>4.468179919634406E-5</v>
      </c>
      <c r="K48" s="148">
        <v>6.2699623488761316E-5</v>
      </c>
    </row>
    <row r="49" spans="1:11" x14ac:dyDescent="0.25">
      <c r="A49" t="s">
        <v>70</v>
      </c>
      <c r="B49" s="148">
        <v>7.9447461452272963E-3</v>
      </c>
      <c r="C49" s="148">
        <v>3.6062718566417518E-3</v>
      </c>
      <c r="D49" s="148">
        <v>-1.3698076251210563E-4</v>
      </c>
      <c r="E49" s="148">
        <v>2.0261765120553263E-4</v>
      </c>
      <c r="F49" s="148">
        <v>2.4098628435884496E-4</v>
      </c>
      <c r="G49" s="148">
        <v>-2.1199319321181156E-3</v>
      </c>
      <c r="H49" s="148">
        <v>-9.910672726847437E-4</v>
      </c>
      <c r="I49" s="148">
        <v>8.553085524823853E-4</v>
      </c>
      <c r="J49" s="148">
        <v>-9.2006747077542916E-4</v>
      </c>
      <c r="K49" s="148">
        <v>2.458585236195656E-3</v>
      </c>
    </row>
    <row r="51" spans="1:11" x14ac:dyDescent="0.25">
      <c r="A51" s="144" t="s">
        <v>188</v>
      </c>
    </row>
    <row r="52" spans="1:11" x14ac:dyDescent="0.25">
      <c r="A52" s="144" t="s">
        <v>71</v>
      </c>
      <c r="B52" t="s">
        <v>80</v>
      </c>
      <c r="C52" t="s">
        <v>79</v>
      </c>
      <c r="D52" t="s">
        <v>78</v>
      </c>
      <c r="E52" t="s">
        <v>77</v>
      </c>
      <c r="F52" t="s">
        <v>76</v>
      </c>
      <c r="G52" t="s">
        <v>75</v>
      </c>
      <c r="H52" t="s">
        <v>74</v>
      </c>
      <c r="I52" t="s">
        <v>73</v>
      </c>
      <c r="J52" t="s">
        <v>72</v>
      </c>
      <c r="K52" t="s">
        <v>82</v>
      </c>
    </row>
    <row r="53" spans="1:11" x14ac:dyDescent="0.25">
      <c r="A53" t="s">
        <v>59</v>
      </c>
      <c r="B53" s="147">
        <v>0.92483206290393294</v>
      </c>
      <c r="C53" s="147">
        <v>0.983557140112295</v>
      </c>
      <c r="D53" s="147">
        <v>0.9462470217288953</v>
      </c>
      <c r="E53" s="147">
        <v>0.89135385240194942</v>
      </c>
      <c r="F53" s="147">
        <v>0.97265273428966714</v>
      </c>
      <c r="G53" s="147">
        <v>1.00156526771159</v>
      </c>
      <c r="H53" s="147">
        <v>1.0572737600526174</v>
      </c>
      <c r="I53" s="147">
        <v>1.0974135693040297</v>
      </c>
      <c r="J53" s="147">
        <v>1.0217782022769579</v>
      </c>
      <c r="K53" s="147">
        <v>1.0059625613041376</v>
      </c>
    </row>
    <row r="54" spans="1:11" x14ac:dyDescent="0.25">
      <c r="A54" t="s">
        <v>60</v>
      </c>
      <c r="B54" s="147">
        <v>0.90267990074441673</v>
      </c>
      <c r="C54" s="147">
        <v>0.95389578163771704</v>
      </c>
      <c r="D54" s="147">
        <v>0.92258064516129012</v>
      </c>
      <c r="E54" s="147">
        <v>0.88219354838709663</v>
      </c>
      <c r="F54" s="147">
        <v>0.93629032258064515</v>
      </c>
      <c r="G54" s="147">
        <v>0.95026480500722199</v>
      </c>
      <c r="H54" s="147">
        <v>0.91308888373172425</v>
      </c>
      <c r="I54" s="147">
        <v>0.99808391947610942</v>
      </c>
      <c r="J54" s="147">
        <v>1.0273185483870968</v>
      </c>
      <c r="K54" s="147">
        <v>1.0129032258064514</v>
      </c>
    </row>
    <row r="55" spans="1:11" x14ac:dyDescent="0.25">
      <c r="A55" t="s">
        <v>29</v>
      </c>
      <c r="B55" s="147">
        <v>0.88005427408412484</v>
      </c>
      <c r="C55" s="147">
        <v>0.91569806279225108</v>
      </c>
      <c r="D55" s="147">
        <v>0.89924812030075185</v>
      </c>
      <c r="E55" s="147">
        <v>0.86209335219236205</v>
      </c>
      <c r="F55" s="147">
        <v>0.94696211579699774</v>
      </c>
      <c r="G55" s="147">
        <v>0.96213260423786728</v>
      </c>
      <c r="H55" s="147">
        <v>0.94541778975741242</v>
      </c>
      <c r="I55" s="147">
        <v>1.0009549795361525</v>
      </c>
      <c r="J55" s="147">
        <v>1.0200701754385963</v>
      </c>
      <c r="K55" s="147">
        <v>1.0030555555555554</v>
      </c>
    </row>
    <row r="56" spans="1:11" x14ac:dyDescent="0.25">
      <c r="A56" t="s">
        <v>28</v>
      </c>
      <c r="B56" s="147">
        <v>1.2313926042486234</v>
      </c>
      <c r="C56" s="147">
        <v>1.1535483870967744</v>
      </c>
      <c r="D56" s="147">
        <v>1.0929183736702588</v>
      </c>
      <c r="E56" s="147">
        <v>1.1110901261615171</v>
      </c>
      <c r="F56" s="147">
        <v>0.94348198211492496</v>
      </c>
      <c r="G56" s="147">
        <v>1.0006186478126384</v>
      </c>
      <c r="H56" s="147">
        <v>0.8988450816407807</v>
      </c>
      <c r="I56" s="147">
        <v>1.0207558592060884</v>
      </c>
      <c r="J56" s="147">
        <v>1.0295576623910301</v>
      </c>
      <c r="K56" s="147">
        <v>1.0174864983214129</v>
      </c>
    </row>
    <row r="57" spans="1:11" x14ac:dyDescent="0.25">
      <c r="A57" t="s">
        <v>3</v>
      </c>
      <c r="B57" s="147">
        <v>0.9703225806451613</v>
      </c>
      <c r="C57" s="147">
        <v>1.0253763440860215</v>
      </c>
      <c r="D57" s="147">
        <v>0.82007168458781354</v>
      </c>
      <c r="E57" s="147">
        <v>0.71986417657045831</v>
      </c>
      <c r="F57" s="147">
        <v>0.87438330170777978</v>
      </c>
      <c r="G57" s="147">
        <v>1.2148883374689827</v>
      </c>
      <c r="H57" s="147">
        <v>1.0494623655913977</v>
      </c>
      <c r="I57" s="147">
        <v>1.0290322580645159</v>
      </c>
      <c r="J57" s="147">
        <v>0.90609318996415766</v>
      </c>
      <c r="K57" s="147">
        <v>1.0129032258064516</v>
      </c>
    </row>
    <row r="58" spans="1:11" x14ac:dyDescent="0.25">
      <c r="A58" t="s">
        <v>4</v>
      </c>
      <c r="B58" s="147">
        <v>1.2464217596815654</v>
      </c>
      <c r="C58" s="147">
        <v>1.1724662286853178</v>
      </c>
      <c r="D58" s="147">
        <v>1.0597747497219134</v>
      </c>
      <c r="E58" s="147">
        <v>0.96124268408874369</v>
      </c>
      <c r="F58" s="147">
        <v>0.89381623384185382</v>
      </c>
      <c r="G58" s="147">
        <v>1.0316129032258068</v>
      </c>
      <c r="H58" s="147">
        <v>0.9693220440045317</v>
      </c>
      <c r="I58" s="147">
        <v>1.1332111436950145</v>
      </c>
      <c r="J58" s="147">
        <v>1.0329203973997301</v>
      </c>
      <c r="K58" s="147">
        <v>1.0263829265301117</v>
      </c>
    </row>
    <row r="59" spans="1:11" x14ac:dyDescent="0.25">
      <c r="A59" t="s">
        <v>5</v>
      </c>
      <c r="B59" s="147">
        <v>1.2794739094906415</v>
      </c>
      <c r="C59" s="147">
        <v>1.5291466795757602</v>
      </c>
      <c r="D59" s="147">
        <v>1.4419960217936518</v>
      </c>
      <c r="E59" s="147">
        <v>1.2096382712182898</v>
      </c>
      <c r="F59" s="147">
        <v>1.3523740485683216</v>
      </c>
      <c r="G59" s="147">
        <v>1.5469823100936524</v>
      </c>
      <c r="H59" s="147">
        <v>1.3592340620700198</v>
      </c>
      <c r="I59" s="147">
        <v>1.0674836413729765</v>
      </c>
      <c r="J59" s="147">
        <v>0.95697885824113027</v>
      </c>
      <c r="K59" s="147">
        <v>0.95708684059183335</v>
      </c>
    </row>
    <row r="60" spans="1:11" x14ac:dyDescent="0.25">
      <c r="A60" t="s">
        <v>61</v>
      </c>
      <c r="B60" s="147">
        <v>1.2752893965118075</v>
      </c>
      <c r="C60" s="147">
        <v>1.6003299120234606</v>
      </c>
      <c r="D60" s="147">
        <v>1.9171356668954473</v>
      </c>
      <c r="E60" s="147">
        <v>1.76385733757383</v>
      </c>
      <c r="F60" s="147">
        <v>1.3409184808517403</v>
      </c>
      <c r="G60" s="147">
        <v>1.1853252247488104</v>
      </c>
      <c r="H60" s="147">
        <v>1.0878271454656117</v>
      </c>
      <c r="I60" s="147">
        <v>1.1641175737949929</v>
      </c>
      <c r="J60" s="147">
        <v>0.98247028862478791</v>
      </c>
      <c r="K60" s="147">
        <v>1.0486948592271743</v>
      </c>
    </row>
    <row r="61" spans="1:11" x14ac:dyDescent="0.25">
      <c r="A61" t="s">
        <v>50</v>
      </c>
      <c r="B61" s="147">
        <v>0.11662531017369726</v>
      </c>
      <c r="C61" s="147">
        <v>0.13213612681520895</v>
      </c>
      <c r="D61" s="147">
        <v>0.11715309779825907</v>
      </c>
      <c r="E61" s="147">
        <v>0.10820743160473661</v>
      </c>
      <c r="F61" s="147">
        <v>0.18127458693941778</v>
      </c>
      <c r="G61" s="147">
        <v>0.21694434597660406</v>
      </c>
      <c r="H61" s="147">
        <v>0.27714675147660156</v>
      </c>
      <c r="I61" s="147">
        <v>0.42001316655694526</v>
      </c>
      <c r="J61" s="147">
        <v>0.8863955119214586</v>
      </c>
      <c r="K61" s="147">
        <v>0.65348595213319449</v>
      </c>
    </row>
    <row r="62" spans="1:11" x14ac:dyDescent="0.25">
      <c r="A62" t="s">
        <v>62</v>
      </c>
      <c r="B62" s="147">
        <v>1.33530630364013</v>
      </c>
      <c r="C62" s="147">
        <v>1.1608034083992698</v>
      </c>
      <c r="D62" s="147">
        <v>0.98737727910238426</v>
      </c>
      <c r="E62" s="147">
        <v>1.0056925996204933</v>
      </c>
      <c r="F62" s="147">
        <v>0.80132162420659059</v>
      </c>
      <c r="G62" s="147">
        <v>0.79765395894428159</v>
      </c>
      <c r="H62" s="147">
        <v>0.68294730949548654</v>
      </c>
      <c r="I62" s="147">
        <v>0.89238569805052881</v>
      </c>
      <c r="J62" s="147">
        <v>1.0946092227754924</v>
      </c>
      <c r="K62" s="147">
        <v>1.1453322694631254</v>
      </c>
    </row>
    <row r="63" spans="1:11" x14ac:dyDescent="0.25">
      <c r="A63" t="s">
        <v>63</v>
      </c>
      <c r="B63" s="147">
        <v>0.31041911937838479</v>
      </c>
      <c r="C63" s="147">
        <v>0.35420943905927221</v>
      </c>
      <c r="D63" s="147">
        <v>0.34608341152489719</v>
      </c>
      <c r="E63" s="147">
        <v>0.29090962458540021</v>
      </c>
      <c r="F63" s="147">
        <v>0.42737769313176993</v>
      </c>
      <c r="G63" s="147">
        <v>0.64540942928039713</v>
      </c>
      <c r="H63" s="147">
        <v>0.64330024813895792</v>
      </c>
      <c r="I63" s="147">
        <v>0.66931837307152875</v>
      </c>
      <c r="J63" s="147">
        <v>1.1694438947160102</v>
      </c>
      <c r="K63" s="147">
        <v>1.3245657568238212</v>
      </c>
    </row>
    <row r="64" spans="1:11" x14ac:dyDescent="0.25">
      <c r="A64" t="s">
        <v>6</v>
      </c>
      <c r="B64" s="147">
        <v>0.97965260545905719</v>
      </c>
      <c r="C64" s="147">
        <v>1.0352357320099257</v>
      </c>
      <c r="D64" s="147">
        <v>1.0196943972835313</v>
      </c>
      <c r="E64" s="147">
        <v>0.97035745422842179</v>
      </c>
      <c r="F64" s="147">
        <v>1.0268251273344651</v>
      </c>
      <c r="G64" s="147">
        <v>1.0630272952853599</v>
      </c>
      <c r="H64" s="147">
        <v>1.00786782061369</v>
      </c>
      <c r="I64" s="147">
        <v>1.0290322580645159</v>
      </c>
      <c r="J64" s="147">
        <v>1.0442171518489378</v>
      </c>
      <c r="K64" s="147">
        <v>0.98934733683420839</v>
      </c>
    </row>
    <row r="65" spans="1:11" x14ac:dyDescent="0.25">
      <c r="A65" t="s">
        <v>64</v>
      </c>
      <c r="B65" s="147">
        <v>0.96038075092543629</v>
      </c>
      <c r="C65" s="147">
        <v>1.0115538688593717</v>
      </c>
      <c r="D65" s="147">
        <v>0.99023655913978492</v>
      </c>
      <c r="E65" s="147">
        <v>0.95908733280881175</v>
      </c>
      <c r="F65" s="147">
        <v>1.0175115207373271</v>
      </c>
      <c r="G65" s="147">
        <v>1.0286251174444099</v>
      </c>
      <c r="H65" s="147">
        <v>1.0154052936311002</v>
      </c>
      <c r="I65" s="147">
        <v>1.025846399680415</v>
      </c>
      <c r="J65" s="147">
        <v>1.0037683732859821</v>
      </c>
      <c r="K65" s="147">
        <v>0.9853620504824091</v>
      </c>
    </row>
    <row r="66" spans="1:11" x14ac:dyDescent="0.25">
      <c r="A66" s="149" t="s">
        <v>65</v>
      </c>
      <c r="B66">
        <v>1</v>
      </c>
      <c r="C66">
        <v>1</v>
      </c>
      <c r="D66">
        <v>1</v>
      </c>
      <c r="E66">
        <v>1</v>
      </c>
      <c r="F66">
        <v>1</v>
      </c>
      <c r="G66">
        <v>1</v>
      </c>
      <c r="H66">
        <v>1</v>
      </c>
      <c r="I66">
        <v>1</v>
      </c>
      <c r="J66">
        <v>1</v>
      </c>
      <c r="K66">
        <v>1</v>
      </c>
    </row>
    <row r="67" spans="1:11" x14ac:dyDescent="0.25">
      <c r="A67" t="s">
        <v>66</v>
      </c>
      <c r="B67" s="147">
        <v>1.451152073732719</v>
      </c>
      <c r="C67" s="147">
        <v>1.2152160681679853</v>
      </c>
      <c r="D67" s="147">
        <v>1.0476763258611264</v>
      </c>
      <c r="E67" s="147">
        <v>1.2185998627316401</v>
      </c>
      <c r="F67" s="147">
        <v>0.92903225806451606</v>
      </c>
      <c r="G67" s="147">
        <v>0.90596553247901035</v>
      </c>
      <c r="H67" s="147">
        <v>0.9987781036168133</v>
      </c>
      <c r="I67" s="147">
        <v>1.0290322580645159</v>
      </c>
      <c r="J67" s="147">
        <v>1.0193548387096776</v>
      </c>
      <c r="K67" s="147">
        <v>1.0129032258064516</v>
      </c>
    </row>
    <row r="68" spans="1:11" x14ac:dyDescent="0.25">
      <c r="A68" t="s">
        <v>67</v>
      </c>
      <c r="B68" s="147">
        <v>1.0430967741935482</v>
      </c>
      <c r="C68" s="147">
        <v>1.0598842018196857</v>
      </c>
      <c r="D68" s="147">
        <v>1.1842079922965814</v>
      </c>
      <c r="E68" s="147">
        <v>1.166922683051715</v>
      </c>
      <c r="F68" s="147">
        <v>1.2682027649769583</v>
      </c>
      <c r="G68" s="147">
        <v>1.5158986175115208</v>
      </c>
      <c r="H68" s="147">
        <v>1.434117003827228</v>
      </c>
      <c r="I68" s="147">
        <v>1.1799569892473114</v>
      </c>
      <c r="J68" s="147">
        <v>1.2523502304147465</v>
      </c>
      <c r="K68" s="147">
        <v>1.1614623655913976</v>
      </c>
    </row>
    <row r="69" spans="1:11" x14ac:dyDescent="0.25">
      <c r="A69" t="s">
        <v>68</v>
      </c>
      <c r="B69" s="147">
        <v>1.2381720430107528</v>
      </c>
      <c r="C69" s="147">
        <v>1.0584994563247554</v>
      </c>
      <c r="D69" s="147">
        <v>1.2055053763440859</v>
      </c>
      <c r="E69" s="147">
        <v>1.4199015855658828</v>
      </c>
      <c r="F69" s="147">
        <v>0.95837011884550061</v>
      </c>
      <c r="G69" s="147">
        <v>0.92129032258064514</v>
      </c>
      <c r="H69" s="147">
        <v>0.85326862689123628</v>
      </c>
      <c r="I69" s="147">
        <v>0.96966501240694758</v>
      </c>
      <c r="J69" s="147">
        <v>0.99896774193548388</v>
      </c>
      <c r="K69" s="147">
        <v>0.98281699137655676</v>
      </c>
    </row>
    <row r="70" spans="1:11" x14ac:dyDescent="0.25">
      <c r="A70" t="s">
        <v>9</v>
      </c>
      <c r="B70" s="147">
        <v>0.7566475731082305</v>
      </c>
      <c r="C70" s="147">
        <v>0.9506093189964161</v>
      </c>
      <c r="D70" s="147">
        <v>0.98334943017191445</v>
      </c>
      <c r="E70" s="147">
        <v>0.90572196620583723</v>
      </c>
      <c r="F70" s="147">
        <v>1.4255839822024472</v>
      </c>
      <c r="G70" s="147">
        <v>1.4890103881902683</v>
      </c>
      <c r="H70" s="147">
        <v>1.1913539609392148</v>
      </c>
      <c r="I70" s="147">
        <v>0.79638148667601694</v>
      </c>
      <c r="J70" s="147">
        <v>1.106372934697089</v>
      </c>
      <c r="K70" s="147">
        <v>1.0668448177133041</v>
      </c>
    </row>
    <row r="71" spans="1:11" x14ac:dyDescent="0.25">
      <c r="A71" t="s">
        <v>69</v>
      </c>
      <c r="B71" s="147">
        <v>1.498292220113852</v>
      </c>
      <c r="C71" s="147">
        <v>1.6822580645161289</v>
      </c>
      <c r="D71" s="147">
        <v>1.0332903225806451</v>
      </c>
      <c r="E71" s="147">
        <v>0.77211238293444318</v>
      </c>
      <c r="F71" s="147">
        <v>1.0004962779156326</v>
      </c>
      <c r="G71" s="147">
        <v>1.4546689303904923</v>
      </c>
      <c r="H71" s="147">
        <v>1.3774193548387093</v>
      </c>
      <c r="I71" s="147">
        <v>0.99354838709677418</v>
      </c>
      <c r="J71" s="147">
        <v>0.98420467185761962</v>
      </c>
      <c r="K71" s="147">
        <v>0.97797552836484969</v>
      </c>
    </row>
    <row r="72" spans="1:11" x14ac:dyDescent="0.25">
      <c r="A72" t="s">
        <v>70</v>
      </c>
      <c r="B72" s="147">
        <v>0.48082949308755751</v>
      </c>
      <c r="C72" s="147">
        <v>0.67108947048082779</v>
      </c>
      <c r="D72" s="147">
        <v>1.0189696677900817</v>
      </c>
      <c r="E72" s="147">
        <v>0.97320099255583115</v>
      </c>
      <c r="F72" s="147">
        <v>0.96828714220808698</v>
      </c>
      <c r="G72" s="147">
        <v>1.4047146401985111</v>
      </c>
      <c r="H72" s="147">
        <v>1.1556579621095748</v>
      </c>
      <c r="I72" s="147">
        <v>0.89586337760910784</v>
      </c>
      <c r="J72" s="147">
        <v>1.142913000977517</v>
      </c>
      <c r="K72" s="147">
        <v>0.74954838709677418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Calculation details Synthetic</vt:lpstr>
      <vt:lpstr>Jiang et al. (2018) - TiO2</vt:lpstr>
      <vt:lpstr>Shore (1996) - Al2O3</vt:lpstr>
      <vt:lpstr>Mori et al. (2003) - 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Aguante</dc:creator>
  <cp:lastModifiedBy>Daniel Bertin Ugarte</cp:lastModifiedBy>
  <cp:lastPrinted>2024-03-20T20:18:28Z</cp:lastPrinted>
  <dcterms:created xsi:type="dcterms:W3CDTF">2024-03-20T19:54:15Z</dcterms:created>
  <dcterms:modified xsi:type="dcterms:W3CDTF">2024-11-11T12:24:53Z</dcterms:modified>
</cp:coreProperties>
</file>