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Google Drive\Mis documentos\Academia\Artículos en ideas\Natalia Villalba\Submission\"/>
    </mc:Choice>
  </mc:AlternateContent>
  <bookViews>
    <workbookView xWindow="0" yWindow="0" windowWidth="21600" windowHeight="9630" activeTab="4"/>
  </bookViews>
  <sheets>
    <sheet name="Whole-rock" sheetId="5" r:id="rId1"/>
    <sheet name="Glass" sheetId="3" r:id="rId2"/>
    <sheet name="Pl Phenoc" sheetId="1" r:id="rId3"/>
    <sheet name="Pl Microph" sheetId="7" r:id="rId4"/>
    <sheet name="Aug Phenoc" sheetId="4" r:id="rId5"/>
    <sheet name="Aug Microph" sheetId="8" r:id="rId6"/>
    <sheet name="Pigeon Microphen" sheetId="6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6" l="1"/>
  <c r="D28" i="6"/>
  <c r="E28" i="6"/>
  <c r="F28" i="6"/>
  <c r="B28" i="6"/>
  <c r="C28" i="8"/>
  <c r="D28" i="8"/>
  <c r="E28" i="8"/>
  <c r="F28" i="8"/>
  <c r="G28" i="8"/>
  <c r="H28" i="8"/>
  <c r="B28" i="8"/>
  <c r="C28" i="4"/>
  <c r="E28" i="4"/>
  <c r="F28" i="4"/>
  <c r="H28" i="4"/>
  <c r="I28" i="4"/>
  <c r="K28" i="4"/>
  <c r="L28" i="4"/>
  <c r="N28" i="4"/>
  <c r="O28" i="4"/>
  <c r="Q28" i="4"/>
  <c r="R28" i="4"/>
  <c r="T28" i="4"/>
  <c r="U28" i="4"/>
  <c r="W28" i="4"/>
  <c r="X28" i="4"/>
  <c r="Z28" i="4"/>
  <c r="AA28" i="4"/>
  <c r="B28" i="4"/>
  <c r="D23" i="8"/>
  <c r="E23" i="8"/>
  <c r="F23" i="8"/>
  <c r="G23" i="8"/>
  <c r="H23" i="8"/>
  <c r="C20" i="6"/>
  <c r="D20" i="6"/>
  <c r="E20" i="6"/>
  <c r="F20" i="6"/>
  <c r="B20" i="6"/>
  <c r="C20" i="8" l="1"/>
  <c r="D20" i="8"/>
  <c r="E20" i="8"/>
  <c r="F20" i="8"/>
  <c r="G20" i="8"/>
  <c r="H20" i="8"/>
  <c r="B20" i="8"/>
  <c r="C20" i="4" l="1"/>
  <c r="E20" i="4"/>
  <c r="F20" i="4"/>
  <c r="H20" i="4"/>
  <c r="I20" i="4"/>
  <c r="K20" i="4"/>
  <c r="L20" i="4"/>
  <c r="N20" i="4"/>
  <c r="O20" i="4"/>
  <c r="Q20" i="4"/>
  <c r="R20" i="4"/>
  <c r="T20" i="4"/>
  <c r="U20" i="4"/>
  <c r="W20" i="4"/>
  <c r="X20" i="4"/>
  <c r="Z20" i="4"/>
  <c r="AA20" i="4"/>
  <c r="B20" i="4"/>
  <c r="D23" i="6" l="1"/>
  <c r="D31" i="6" s="1"/>
  <c r="B23" i="6"/>
  <c r="C23" i="6"/>
  <c r="F33" i="6"/>
  <c r="E33" i="6"/>
  <c r="D33" i="6"/>
  <c r="C33" i="6"/>
  <c r="B33" i="6"/>
  <c r="F23" i="6"/>
  <c r="F30" i="6" s="1"/>
  <c r="E23" i="6"/>
  <c r="E29" i="6" s="1"/>
  <c r="B29" i="6"/>
  <c r="D29" i="8"/>
  <c r="G29" i="8"/>
  <c r="D30" i="8"/>
  <c r="G30" i="8"/>
  <c r="D31" i="8"/>
  <c r="G31" i="8"/>
  <c r="C33" i="8"/>
  <c r="D33" i="8"/>
  <c r="E33" i="8"/>
  <c r="F33" i="8"/>
  <c r="G33" i="8"/>
  <c r="H33" i="8"/>
  <c r="B33" i="8"/>
  <c r="H29" i="8"/>
  <c r="C23" i="8"/>
  <c r="B23" i="8"/>
  <c r="B29" i="8" s="1"/>
  <c r="E30" i="4"/>
  <c r="N31" i="4"/>
  <c r="C23" i="4"/>
  <c r="C29" i="4" s="1"/>
  <c r="E23" i="4"/>
  <c r="E31" i="4" s="1"/>
  <c r="F23" i="4"/>
  <c r="F30" i="4" s="1"/>
  <c r="H23" i="4"/>
  <c r="H29" i="4" s="1"/>
  <c r="I23" i="4"/>
  <c r="I29" i="4" s="1"/>
  <c r="K23" i="4"/>
  <c r="K29" i="4" s="1"/>
  <c r="L23" i="4"/>
  <c r="L29" i="4" s="1"/>
  <c r="N23" i="4"/>
  <c r="N30" i="4" s="1"/>
  <c r="O23" i="4"/>
  <c r="O29" i="4" s="1"/>
  <c r="Q23" i="4"/>
  <c r="Q31" i="4" s="1"/>
  <c r="R23" i="4"/>
  <c r="R30" i="4" s="1"/>
  <c r="T23" i="4"/>
  <c r="T29" i="4" s="1"/>
  <c r="U23" i="4"/>
  <c r="U29" i="4" s="1"/>
  <c r="W23" i="4"/>
  <c r="W29" i="4" s="1"/>
  <c r="X23" i="4"/>
  <c r="X29" i="4" s="1"/>
  <c r="Z23" i="4"/>
  <c r="Z30" i="4" s="1"/>
  <c r="AA23" i="4"/>
  <c r="AA29" i="4" s="1"/>
  <c r="B23" i="4"/>
  <c r="B30" i="4" s="1"/>
  <c r="F31" i="8" l="1"/>
  <c r="H30" i="8"/>
  <c r="F29" i="8"/>
  <c r="H31" i="8"/>
  <c r="E31" i="8"/>
  <c r="E29" i="8"/>
  <c r="C31" i="8"/>
  <c r="C29" i="8"/>
  <c r="F30" i="8"/>
  <c r="E30" i="8"/>
  <c r="C30" i="8"/>
  <c r="C30" i="4"/>
  <c r="Z29" i="4"/>
  <c r="C31" i="4"/>
  <c r="D29" i="6"/>
  <c r="D30" i="6"/>
  <c r="C31" i="6"/>
  <c r="F29" i="6"/>
  <c r="E31" i="6"/>
  <c r="F31" i="6"/>
  <c r="C30" i="6"/>
  <c r="B30" i="6"/>
  <c r="E30" i="6"/>
  <c r="C29" i="6"/>
  <c r="B31" i="6"/>
  <c r="B31" i="8"/>
  <c r="B30" i="8"/>
  <c r="Q29" i="4"/>
  <c r="B29" i="4"/>
  <c r="R29" i="4"/>
  <c r="AA31" i="4"/>
  <c r="Q30" i="4"/>
  <c r="Z31" i="4"/>
  <c r="N29" i="4"/>
  <c r="AA30" i="4"/>
  <c r="B31" i="4"/>
  <c r="O30" i="4"/>
  <c r="F29" i="4"/>
  <c r="O31" i="4"/>
  <c r="E29" i="4"/>
  <c r="W31" i="4"/>
  <c r="K31" i="4"/>
  <c r="X30" i="4"/>
  <c r="L30" i="4"/>
  <c r="X31" i="4"/>
  <c r="L31" i="4"/>
  <c r="W30" i="4"/>
  <c r="K30" i="4"/>
  <c r="U31" i="4"/>
  <c r="I31" i="4"/>
  <c r="T31" i="4"/>
  <c r="H31" i="4"/>
  <c r="U30" i="4"/>
  <c r="I30" i="4"/>
  <c r="T30" i="4"/>
  <c r="H30" i="4"/>
  <c r="R31" i="4"/>
  <c r="F31" i="4"/>
  <c r="C33" i="4"/>
  <c r="E33" i="4"/>
  <c r="F33" i="4"/>
  <c r="H33" i="4"/>
  <c r="I33" i="4"/>
  <c r="K33" i="4"/>
  <c r="L33" i="4"/>
  <c r="N33" i="4"/>
  <c r="O33" i="4"/>
  <c r="Q33" i="4"/>
  <c r="R33" i="4"/>
  <c r="T33" i="4"/>
  <c r="U33" i="4"/>
  <c r="W33" i="4"/>
  <c r="X33" i="4"/>
  <c r="Z33" i="4"/>
  <c r="AA33" i="4"/>
  <c r="C15" i="1"/>
  <c r="D15" i="1"/>
  <c r="E15" i="1"/>
  <c r="F15" i="1"/>
  <c r="G15" i="1"/>
  <c r="H15" i="1"/>
  <c r="I15" i="1"/>
  <c r="J15" i="1"/>
  <c r="K15" i="1"/>
  <c r="L15" i="1"/>
  <c r="M15" i="1"/>
  <c r="N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C16" i="1"/>
  <c r="D16" i="1"/>
  <c r="E16" i="1"/>
  <c r="F16" i="1"/>
  <c r="G16" i="1"/>
  <c r="H16" i="1"/>
  <c r="I16" i="1"/>
  <c r="J16" i="1"/>
  <c r="K16" i="1"/>
  <c r="L16" i="1"/>
  <c r="M16" i="1"/>
  <c r="N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C17" i="1"/>
  <c r="D17" i="1"/>
  <c r="E17" i="1"/>
  <c r="F17" i="1"/>
  <c r="G17" i="1"/>
  <c r="H17" i="1"/>
  <c r="I17" i="1"/>
  <c r="J17" i="1"/>
  <c r="K17" i="1"/>
  <c r="L17" i="1"/>
  <c r="M17" i="1"/>
  <c r="N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C18" i="1"/>
  <c r="D18" i="1"/>
  <c r="E18" i="1"/>
  <c r="F18" i="1"/>
  <c r="G18" i="1"/>
  <c r="H18" i="1"/>
  <c r="I18" i="1"/>
  <c r="J18" i="1"/>
  <c r="K18" i="1"/>
  <c r="L18" i="1"/>
  <c r="M18" i="1"/>
  <c r="N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18" i="1"/>
  <c r="B17" i="1"/>
  <c r="B16" i="1"/>
  <c r="B15" i="1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X17" i="7"/>
  <c r="BY17" i="7"/>
  <c r="BZ17" i="7"/>
  <c r="CA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X18" i="7"/>
  <c r="BY18" i="7"/>
  <c r="BZ18" i="7"/>
  <c r="CA18" i="7"/>
  <c r="B18" i="7"/>
  <c r="B17" i="7"/>
  <c r="B16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X15" i="7"/>
  <c r="BY15" i="7"/>
  <c r="BZ15" i="7"/>
  <c r="CA15" i="7"/>
  <c r="B15" i="7"/>
  <c r="H13" i="3" l="1"/>
  <c r="H4" i="3"/>
  <c r="H5" i="3"/>
  <c r="H6" i="3"/>
  <c r="H7" i="3"/>
  <c r="H8" i="3"/>
  <c r="H9" i="3"/>
  <c r="H10" i="3"/>
  <c r="H11" i="3"/>
  <c r="H12" i="3"/>
  <c r="H3" i="3"/>
  <c r="X12" i="4"/>
  <c r="L12" i="4"/>
  <c r="I12" i="4"/>
  <c r="F12" i="4"/>
  <c r="AA12" i="4"/>
  <c r="O12" i="4"/>
  <c r="W12" i="4"/>
  <c r="N12" i="4"/>
  <c r="K12" i="4"/>
  <c r="H12" i="4"/>
  <c r="E12" i="4"/>
  <c r="Z12" i="4"/>
  <c r="H12" i="8"/>
  <c r="G12" i="8"/>
  <c r="F12" i="8"/>
  <c r="E12" i="8"/>
  <c r="D12" i="8"/>
  <c r="C12" i="8"/>
  <c r="B12" i="8"/>
  <c r="CA8" i="7" l="1"/>
  <c r="P8" i="1" l="1"/>
  <c r="Q8" i="1"/>
  <c r="D8" i="1"/>
  <c r="E8" i="1"/>
  <c r="BY8" i="7" l="1"/>
  <c r="BX8" i="7"/>
  <c r="BW8" i="7"/>
  <c r="BV8" i="7"/>
  <c r="BU8" i="7"/>
  <c r="BS8" i="7"/>
  <c r="BR8" i="7"/>
  <c r="BQ8" i="7"/>
  <c r="BP8" i="7"/>
  <c r="BO8" i="7"/>
  <c r="BN8" i="7"/>
  <c r="BM8" i="7"/>
  <c r="BL8" i="7"/>
  <c r="BK8" i="7"/>
  <c r="BJ8" i="7"/>
  <c r="BI8" i="7"/>
  <c r="BZ8" i="7"/>
  <c r="BT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F12" i="6" l="1"/>
  <c r="E12" i="6"/>
  <c r="D12" i="6"/>
  <c r="C12" i="6"/>
  <c r="B12" i="6"/>
  <c r="C15" i="5" l="1"/>
  <c r="D14" i="5"/>
  <c r="C14" i="5"/>
  <c r="B14" i="5"/>
  <c r="D6" i="5"/>
  <c r="D15" i="5" s="1"/>
  <c r="C6" i="5"/>
  <c r="B6" i="5"/>
  <c r="B15" i="5" s="1"/>
  <c r="Q12" i="4" l="1"/>
  <c r="T12" i="4"/>
  <c r="C12" i="4"/>
  <c r="R12" i="4"/>
  <c r="U12" i="4"/>
  <c r="B12" i="4"/>
  <c r="F8" i="1"/>
  <c r="G8" i="1"/>
  <c r="H8" i="1"/>
  <c r="I8" i="1"/>
  <c r="J8" i="1"/>
  <c r="K8" i="1"/>
  <c r="L8" i="1"/>
  <c r="M8" i="1"/>
  <c r="N8" i="1"/>
  <c r="B8" i="1"/>
  <c r="C8" i="1"/>
  <c r="Y8" i="1"/>
  <c r="Z8" i="1"/>
  <c r="AA8" i="1"/>
  <c r="AB8" i="1"/>
  <c r="AC8" i="1"/>
  <c r="AD8" i="1"/>
  <c r="AE8" i="1"/>
  <c r="AF8" i="1"/>
  <c r="R8" i="1"/>
  <c r="S8" i="1"/>
  <c r="T8" i="1"/>
  <c r="U8" i="1"/>
  <c r="V8" i="1"/>
  <c r="W8" i="1"/>
  <c r="X8" i="1"/>
  <c r="AH8" i="1"/>
  <c r="AQ8" i="1"/>
  <c r="AR8" i="1"/>
  <c r="AS8" i="1"/>
  <c r="AT8" i="1"/>
  <c r="BB8" i="1"/>
  <c r="BA8" i="1"/>
  <c r="AZ8" i="1"/>
  <c r="AI8" i="1"/>
  <c r="AJ8" i="1"/>
  <c r="AK8" i="1"/>
  <c r="AL8" i="1"/>
  <c r="AM8" i="1"/>
  <c r="AN8" i="1"/>
  <c r="AO8" i="1"/>
  <c r="AP8" i="1"/>
  <c r="AU8" i="1"/>
  <c r="AV8" i="1"/>
  <c r="AW8" i="1"/>
  <c r="AX8" i="1"/>
  <c r="AY8" i="1"/>
  <c r="B33" i="4" l="1"/>
  <c r="G13" i="3"/>
  <c r="F13" i="3"/>
  <c r="E13" i="3"/>
  <c r="D13" i="3"/>
  <c r="B13" i="3"/>
</calcChain>
</file>

<file path=xl/sharedStrings.xml><?xml version="1.0" encoding="utf-8"?>
<sst xmlns="http://schemas.openxmlformats.org/spreadsheetml/2006/main" count="365" uniqueCount="197">
  <si>
    <t>TOT</t>
  </si>
  <si>
    <t>An</t>
  </si>
  <si>
    <t>Ab</t>
  </si>
  <si>
    <t>Or</t>
  </si>
  <si>
    <t>IIES-V-018</t>
  </si>
  <si>
    <t>C3b</t>
  </si>
  <si>
    <t>C5b</t>
  </si>
  <si>
    <t>C6b</t>
  </si>
  <si>
    <t>C6c</t>
  </si>
  <si>
    <t>C7c</t>
  </si>
  <si>
    <t>C7h</t>
  </si>
  <si>
    <t>C7i</t>
  </si>
  <si>
    <t>C7j</t>
  </si>
  <si>
    <t>C8a</t>
  </si>
  <si>
    <t>C8c</t>
  </si>
  <si>
    <t>C9b</t>
  </si>
  <si>
    <t>C4e</t>
  </si>
  <si>
    <t>C5f</t>
  </si>
  <si>
    <t>C6e</t>
  </si>
  <si>
    <t>C6f</t>
  </si>
  <si>
    <t>C7a</t>
  </si>
  <si>
    <t>C7g</t>
  </si>
  <si>
    <t>C8b</t>
  </si>
  <si>
    <t>C9a</t>
  </si>
  <si>
    <t>C9c</t>
  </si>
  <si>
    <t>C9d</t>
  </si>
  <si>
    <t>C10i</t>
  </si>
  <si>
    <t>C11b</t>
  </si>
  <si>
    <t>C11d</t>
  </si>
  <si>
    <t>C11g</t>
  </si>
  <si>
    <t>C11h</t>
  </si>
  <si>
    <t>C12b</t>
  </si>
  <si>
    <t>C12d</t>
  </si>
  <si>
    <t>C6g</t>
  </si>
  <si>
    <t>C4g</t>
  </si>
  <si>
    <t>C7b</t>
  </si>
  <si>
    <t>C10a</t>
  </si>
  <si>
    <t>C10b</t>
  </si>
  <si>
    <t>C10f</t>
  </si>
  <si>
    <t>C10g</t>
  </si>
  <si>
    <t>C10h</t>
  </si>
  <si>
    <t>C11e</t>
  </si>
  <si>
    <t>C11f</t>
  </si>
  <si>
    <t>C12a</t>
  </si>
  <si>
    <t>C12c</t>
  </si>
  <si>
    <t>C12e</t>
  </si>
  <si>
    <t>C3a</t>
  </si>
  <si>
    <t>IIES-V-019</t>
  </si>
  <si>
    <t>C1a</t>
  </si>
  <si>
    <t>C4c</t>
  </si>
  <si>
    <t>C6h</t>
  </si>
  <si>
    <t>C8j</t>
  </si>
  <si>
    <t>C8k</t>
  </si>
  <si>
    <t>C8n</t>
  </si>
  <si>
    <t>C10c</t>
  </si>
  <si>
    <t>C10d</t>
  </si>
  <si>
    <t>C10e</t>
  </si>
  <si>
    <t>C10l</t>
  </si>
  <si>
    <t>C1b</t>
  </si>
  <si>
    <t>C1e</t>
  </si>
  <si>
    <t>C1h</t>
  </si>
  <si>
    <t>C2b</t>
  </si>
  <si>
    <t>C2h</t>
  </si>
  <si>
    <t>C6a</t>
  </si>
  <si>
    <t>C7d</t>
  </si>
  <si>
    <t>C8d</t>
  </si>
  <si>
    <t>C8g</t>
  </si>
  <si>
    <t>C8h</t>
  </si>
  <si>
    <t>C11a</t>
  </si>
  <si>
    <t>C11c</t>
  </si>
  <si>
    <t>C2e</t>
  </si>
  <si>
    <t>C3g</t>
  </si>
  <si>
    <t>C3h</t>
  </si>
  <si>
    <t>C4a</t>
  </si>
  <si>
    <t>C4f_2</t>
  </si>
  <si>
    <t>C4f_3</t>
  </si>
  <si>
    <t>C4f_4</t>
  </si>
  <si>
    <t>C4f_5</t>
  </si>
  <si>
    <t>C4f_6</t>
  </si>
  <si>
    <t>C4f_7</t>
  </si>
  <si>
    <t>C4f_1</t>
  </si>
  <si>
    <t>C1a_1</t>
  </si>
  <si>
    <t>C1a_3</t>
  </si>
  <si>
    <t>IIES-V-020</t>
  </si>
  <si>
    <t>C5g</t>
  </si>
  <si>
    <t>C8e</t>
  </si>
  <si>
    <t>C12h</t>
  </si>
  <si>
    <t>C13f</t>
  </si>
  <si>
    <t>C14f</t>
  </si>
  <si>
    <t>C14b</t>
  </si>
  <si>
    <t>C14a</t>
  </si>
  <si>
    <t>C3c</t>
  </si>
  <si>
    <t>C3e</t>
  </si>
  <si>
    <t>C3f</t>
  </si>
  <si>
    <t>C5h</t>
  </si>
  <si>
    <t>C12f</t>
  </si>
  <si>
    <t>C14e</t>
  </si>
  <si>
    <t>C6a_1</t>
  </si>
  <si>
    <t>C6a_2</t>
  </si>
  <si>
    <t>C6a_3</t>
  </si>
  <si>
    <t>C6a_4</t>
  </si>
  <si>
    <t>C8k_2</t>
  </si>
  <si>
    <t>C8k_3</t>
  </si>
  <si>
    <t>C8k_4</t>
  </si>
  <si>
    <t>C8k_5</t>
  </si>
  <si>
    <t>C13e_1</t>
  </si>
  <si>
    <t>C13e_3</t>
  </si>
  <si>
    <t>C13e_4</t>
  </si>
  <si>
    <t>C13e_5</t>
  </si>
  <si>
    <t>C13e_6</t>
  </si>
  <si>
    <t>Código</t>
  </si>
  <si>
    <t>C4d_inc</t>
  </si>
  <si>
    <t>C10a_vd</t>
  </si>
  <si>
    <t>C6c_mf</t>
  </si>
  <si>
    <t>C6b_mf</t>
  </si>
  <si>
    <t>C13d_inc</t>
  </si>
  <si>
    <t>100*Mg#</t>
  </si>
  <si>
    <t>IIES-V-20</t>
  </si>
  <si>
    <t>C14d_1</t>
  </si>
  <si>
    <t>C4_h_1</t>
  </si>
  <si>
    <t>C4 j_1</t>
  </si>
  <si>
    <t>C4m_1</t>
  </si>
  <si>
    <t>C4o_1</t>
  </si>
  <si>
    <t>C11c_1</t>
  </si>
  <si>
    <t>C4p_2</t>
  </si>
  <si>
    <t>C14c_2</t>
  </si>
  <si>
    <t>C4k_2</t>
  </si>
  <si>
    <t>C4l_2</t>
  </si>
  <si>
    <t>C11b_2</t>
  </si>
  <si>
    <t>C4g_2</t>
  </si>
  <si>
    <t>C3g_1</t>
  </si>
  <si>
    <t>C5d_1</t>
  </si>
  <si>
    <t>C5k_1</t>
  </si>
  <si>
    <t>C3j_2</t>
  </si>
  <si>
    <t>C5a_2</t>
  </si>
  <si>
    <t>C5m_2</t>
  </si>
  <si>
    <t>C4b</t>
  </si>
  <si>
    <t>C4f</t>
  </si>
  <si>
    <t>C4i</t>
  </si>
  <si>
    <t>C4n</t>
  </si>
  <si>
    <t>C5e</t>
  </si>
  <si>
    <t>C7f</t>
  </si>
  <si>
    <t>C8i</t>
  </si>
  <si>
    <t>C7e</t>
  </si>
  <si>
    <t>Wo [Ca]</t>
  </si>
  <si>
    <t>Fs [Fe]</t>
  </si>
  <si>
    <t>Ens [Mg]</t>
  </si>
  <si>
    <t>MnO</t>
  </si>
  <si>
    <t>MgO</t>
  </si>
  <si>
    <t>CaO</t>
  </si>
  <si>
    <r>
      <t>SiO</t>
    </r>
    <r>
      <rPr>
        <b/>
        <vertAlign val="subscript"/>
        <sz val="11"/>
        <color rgb="FF000000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</si>
  <si>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rgb="FF000000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</si>
  <si>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O</t>
    </r>
    <r>
      <rPr>
        <b/>
        <vertAlign val="subscript"/>
        <sz val="11"/>
        <color rgb="FF000000"/>
        <rFont val="Calibri"/>
        <family val="2"/>
        <scheme val="minor"/>
      </rPr>
      <t>3</t>
    </r>
  </si>
  <si>
    <r>
      <t>FeO</t>
    </r>
    <r>
      <rPr>
        <b/>
        <vertAlign val="subscript"/>
        <sz val="11"/>
        <color rgb="FF000000"/>
        <rFont val="Calibri"/>
        <family val="2"/>
        <scheme val="minor"/>
      </rPr>
      <t>t</t>
    </r>
  </si>
  <si>
    <r>
      <t>Na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</si>
  <si>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</si>
  <si>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O</t>
    </r>
    <r>
      <rPr>
        <b/>
        <vertAlign val="subscript"/>
        <sz val="11"/>
        <color rgb="FF000000"/>
        <rFont val="Calibri"/>
        <family val="2"/>
        <scheme val="minor"/>
      </rPr>
      <t>5</t>
    </r>
  </si>
  <si>
    <t>Cations per 8 oxygen atoms</t>
  </si>
  <si>
    <t>Si</t>
  </si>
  <si>
    <t>Al</t>
  </si>
  <si>
    <t>Ca</t>
  </si>
  <si>
    <t>Na</t>
  </si>
  <si>
    <t>K</t>
  </si>
  <si>
    <t>Sum</t>
  </si>
  <si>
    <t>Cations per 6 oxygen atoms</t>
  </si>
  <si>
    <t>Ti</t>
  </si>
  <si>
    <t>Mn</t>
  </si>
  <si>
    <t>Mg</t>
  </si>
  <si>
    <r>
      <t>SiO</t>
    </r>
    <r>
      <rPr>
        <b/>
        <vertAlign val="subscript"/>
        <sz val="1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</si>
  <si>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rFont val="Calibri"/>
        <family val="2"/>
        <scheme val="minor"/>
      </rPr>
      <t>2</t>
    </r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</si>
  <si>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</t>
    </r>
  </si>
  <si>
    <r>
      <t>Fe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</si>
  <si>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FeO</t>
    </r>
    <r>
      <rPr>
        <b/>
        <vertAlign val="subscript"/>
        <sz val="11"/>
        <color rgb="FFFF0000"/>
        <rFont val="Calibri"/>
        <family val="2"/>
        <scheme val="minor"/>
      </rPr>
      <t>t</t>
    </r>
  </si>
  <si>
    <t xml:space="preserve">MnO </t>
  </si>
  <si>
    <t xml:space="preserve">MgO </t>
  </si>
  <si>
    <t xml:space="preserve">CaO </t>
  </si>
  <si>
    <r>
      <t>Na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O </t>
    </r>
  </si>
  <si>
    <r>
      <t>K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</si>
  <si>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</si>
  <si>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LOI</t>
  </si>
  <si>
    <t>#Mg liq</t>
  </si>
  <si>
    <r>
      <t>FeO</t>
    </r>
    <r>
      <rPr>
        <vertAlign val="subscript"/>
        <sz val="12"/>
        <color rgb="FFFF0000"/>
        <rFont val="Calibri"/>
        <family val="2"/>
        <scheme val="minor"/>
      </rPr>
      <t>t</t>
    </r>
    <r>
      <rPr>
        <sz val="12"/>
        <color rgb="FFFF0000"/>
        <rFont val="Calibri"/>
        <family val="2"/>
        <scheme val="minor"/>
      </rPr>
      <t xml:space="preserve"> = Fe</t>
    </r>
    <r>
      <rPr>
        <vertAlign val="subscript"/>
        <sz val="12"/>
        <color rgb="FFFF0000"/>
        <rFont val="Calibri"/>
        <family val="2"/>
        <scheme val="minor"/>
      </rPr>
      <t>2</t>
    </r>
    <r>
      <rPr>
        <sz val="12"/>
        <color rgb="FFFF0000"/>
        <rFont val="Calibri"/>
        <family val="2"/>
        <scheme val="minor"/>
      </rPr>
      <t>O</t>
    </r>
    <r>
      <rPr>
        <vertAlign val="subscript"/>
        <sz val="12"/>
        <color rgb="FFFF0000"/>
        <rFont val="Calibri"/>
        <family val="2"/>
        <scheme val="minor"/>
      </rPr>
      <t xml:space="preserve">3 </t>
    </r>
    <r>
      <rPr>
        <sz val="12"/>
        <color rgb="FFFF0000"/>
        <rFont val="Calibri"/>
        <family val="2"/>
        <scheme val="minor"/>
      </rPr>
      <t>* 0.8998</t>
    </r>
  </si>
  <si>
    <t>Average</t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</si>
  <si>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</si>
  <si>
    <r>
      <t>Na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</si>
  <si>
    <r>
      <t>Al</t>
    </r>
    <r>
      <rPr>
        <b/>
        <vertAlign val="superscript"/>
        <sz val="11"/>
        <color theme="1"/>
        <rFont val="Calibri"/>
        <family val="2"/>
        <scheme val="minor"/>
      </rPr>
      <t>IV</t>
    </r>
  </si>
  <si>
    <r>
      <t>Al</t>
    </r>
    <r>
      <rPr>
        <b/>
        <vertAlign val="superscript"/>
        <sz val="11"/>
        <color theme="1"/>
        <rFont val="Calibri"/>
        <family val="2"/>
        <scheme val="minor"/>
      </rPr>
      <t>VI</t>
    </r>
  </si>
  <si>
    <r>
      <t>Al</t>
    </r>
    <r>
      <rPr>
        <b/>
        <vertAlign val="superscript"/>
        <sz val="11"/>
        <color theme="1"/>
        <rFont val="Calibri"/>
        <family val="2"/>
        <scheme val="minor"/>
      </rPr>
      <t>Tot</t>
    </r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</si>
  <si>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+2</t>
    </r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</si>
  <si>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+3</t>
    </r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</si>
  <si>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Tot</t>
    </r>
  </si>
  <si>
    <t>Sample</t>
  </si>
  <si>
    <t>Code</t>
  </si>
  <si>
    <t>Augite</t>
  </si>
  <si>
    <t>Pigeonite</t>
  </si>
  <si>
    <t>Core</t>
  </si>
  <si>
    <t>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</si>
</sst>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2" fontId="0" fillId="0" borderId="0" xfId="0" applyNumberFormat="1" applyFill="1" applyBorder="1"/>
    <xf numFmtId="2" fontId="0" fillId="0" borderId="0" xfId="0" applyNumberForma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/>
    <xf numFmtId="2" fontId="13" fillId="0" borderId="0" xfId="0" applyNumberFormat="1" applyFont="1"/>
    <xf numFmtId="0" fontId="17" fillId="0" borderId="0" xfId="0" applyFont="1"/>
    <xf numFmtId="2" fontId="14" fillId="0" borderId="0" xfId="0" applyNumberFormat="1" applyFont="1"/>
    <xf numFmtId="0" fontId="18" fillId="0" borderId="0" xfId="0" applyFont="1"/>
    <xf numFmtId="2" fontId="16" fillId="0" borderId="0" xfId="0" applyNumberFormat="1" applyFont="1"/>
    <xf numFmtId="0" fontId="19" fillId="0" borderId="0" xfId="0" applyFont="1"/>
    <xf numFmtId="2" fontId="15" fillId="0" borderId="0" xfId="0" applyNumberFormat="1" applyFont="1"/>
    <xf numFmtId="0" fontId="13" fillId="0" borderId="0" xfId="0" applyFont="1" applyBorder="1"/>
    <xf numFmtId="2" fontId="13" fillId="0" borderId="0" xfId="0" applyNumberFormat="1" applyFont="1" applyBorder="1"/>
    <xf numFmtId="0" fontId="6" fillId="0" borderId="0" xfId="0" applyFont="1" applyBorder="1" applyAlignment="1">
      <alignment horizontal="center"/>
    </xf>
    <xf numFmtId="2" fontId="13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13" fillId="0" borderId="0" xfId="0" applyNumberFormat="1" applyFont="1" applyBorder="1"/>
    <xf numFmtId="164" fontId="13" fillId="0" borderId="0" xfId="0" applyNumberFormat="1" applyFont="1" applyFill="1" applyBorder="1"/>
    <xf numFmtId="1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3" fillId="0" borderId="0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2" sqref="D22"/>
    </sheetView>
  </sheetViews>
  <sheetFormatPr baseColWidth="10" defaultRowHeight="15" x14ac:dyDescent="0.25"/>
  <cols>
    <col min="1" max="4" width="11.42578125" style="23"/>
  </cols>
  <sheetData>
    <row r="1" spans="1:4" x14ac:dyDescent="0.25">
      <c r="A1" s="16" t="s">
        <v>191</v>
      </c>
      <c r="B1" s="23" t="s">
        <v>4</v>
      </c>
      <c r="C1" s="23" t="s">
        <v>47</v>
      </c>
      <c r="D1" s="23" t="s">
        <v>83</v>
      </c>
    </row>
    <row r="2" spans="1:4" ht="18" x14ac:dyDescent="0.35">
      <c r="A2" s="21" t="s">
        <v>168</v>
      </c>
      <c r="B2" s="24">
        <v>57.37</v>
      </c>
      <c r="C2" s="24">
        <v>52.79</v>
      </c>
      <c r="D2" s="24">
        <v>57.72</v>
      </c>
    </row>
    <row r="3" spans="1:4" ht="18" x14ac:dyDescent="0.35">
      <c r="A3" s="21" t="s">
        <v>169</v>
      </c>
      <c r="B3" s="24">
        <v>0.78900000000000003</v>
      </c>
      <c r="C3" s="24">
        <v>1.139</v>
      </c>
      <c r="D3" s="24">
        <v>0.76100000000000001</v>
      </c>
    </row>
    <row r="4" spans="1:4" ht="18" x14ac:dyDescent="0.35">
      <c r="A4" s="21" t="s">
        <v>170</v>
      </c>
      <c r="B4" s="24">
        <v>16.739999999999998</v>
      </c>
      <c r="C4" s="24">
        <v>16.41</v>
      </c>
      <c r="D4" s="24">
        <v>15.88</v>
      </c>
    </row>
    <row r="5" spans="1:4" ht="18" x14ac:dyDescent="0.35">
      <c r="A5" s="16" t="s">
        <v>171</v>
      </c>
      <c r="B5" s="24">
        <v>9.27</v>
      </c>
      <c r="C5" s="24">
        <v>11.39</v>
      </c>
      <c r="D5" s="24">
        <v>10.84</v>
      </c>
    </row>
    <row r="6" spans="1:4" ht="18" x14ac:dyDescent="0.35">
      <c r="A6" s="22" t="s">
        <v>172</v>
      </c>
      <c r="B6" s="25">
        <f>B5*0.8998</f>
        <v>8.3411460000000002</v>
      </c>
      <c r="C6" s="25">
        <f>C5*0.8998</f>
        <v>10.248722000000001</v>
      </c>
      <c r="D6" s="25">
        <f>D5*0.8998</f>
        <v>9.7538320000000009</v>
      </c>
    </row>
    <row r="7" spans="1:4" x14ac:dyDescent="0.25">
      <c r="A7" s="21" t="s">
        <v>173</v>
      </c>
      <c r="B7" s="24">
        <v>0.20399999999999999</v>
      </c>
      <c r="C7" s="24">
        <v>0.183</v>
      </c>
      <c r="D7" s="24">
        <v>0.20599999999999999</v>
      </c>
    </row>
    <row r="8" spans="1:4" x14ac:dyDescent="0.25">
      <c r="A8" s="21" t="s">
        <v>174</v>
      </c>
      <c r="B8" s="24">
        <v>1.78</v>
      </c>
      <c r="C8" s="24">
        <v>2.92</v>
      </c>
      <c r="D8" s="24">
        <v>1.8</v>
      </c>
    </row>
    <row r="9" spans="1:4" x14ac:dyDescent="0.25">
      <c r="A9" s="21" t="s">
        <v>175</v>
      </c>
      <c r="B9" s="24">
        <v>6.53</v>
      </c>
      <c r="C9" s="24">
        <v>8.3000000000000007</v>
      </c>
      <c r="D9" s="24">
        <v>6.34</v>
      </c>
    </row>
    <row r="10" spans="1:4" ht="18" x14ac:dyDescent="0.35">
      <c r="A10" s="21" t="s">
        <v>176</v>
      </c>
      <c r="B10" s="24">
        <v>3.31</v>
      </c>
      <c r="C10" s="24">
        <v>3.01</v>
      </c>
      <c r="D10" s="24">
        <v>3.29</v>
      </c>
    </row>
    <row r="11" spans="1:4" ht="18" x14ac:dyDescent="0.35">
      <c r="A11" s="21" t="s">
        <v>177</v>
      </c>
      <c r="B11" s="24">
        <v>2.2000000000000002</v>
      </c>
      <c r="C11" s="24">
        <v>1.5</v>
      </c>
      <c r="D11" s="24">
        <v>2.2200000000000002</v>
      </c>
    </row>
    <row r="12" spans="1:4" ht="18" x14ac:dyDescent="0.35">
      <c r="A12" s="16" t="s">
        <v>178</v>
      </c>
      <c r="B12" s="24">
        <v>0.45</v>
      </c>
      <c r="C12" s="24">
        <v>0.42</v>
      </c>
      <c r="D12" s="24">
        <v>0.47</v>
      </c>
    </row>
    <row r="13" spans="1:4" x14ac:dyDescent="0.25">
      <c r="A13" s="16" t="s">
        <v>179</v>
      </c>
      <c r="B13" s="24">
        <v>1.87</v>
      </c>
      <c r="C13" s="24">
        <v>2.15</v>
      </c>
      <c r="D13" s="24">
        <v>0.66</v>
      </c>
    </row>
    <row r="14" spans="1:4" x14ac:dyDescent="0.25">
      <c r="A14" s="16" t="s">
        <v>0</v>
      </c>
      <c r="B14" s="24">
        <f>SUM(B2:B5,B7:B13)</f>
        <v>100.51300000000001</v>
      </c>
      <c r="C14" s="24">
        <f>SUM(C2:C5,C7:C13)</f>
        <v>100.21200000000002</v>
      </c>
      <c r="D14" s="24">
        <f>SUM(D2:D5,D7:D13)</f>
        <v>100.18700000000001</v>
      </c>
    </row>
    <row r="15" spans="1:4" x14ac:dyDescent="0.25">
      <c r="A15" s="16" t="s">
        <v>180</v>
      </c>
      <c r="B15" s="24">
        <f>((B8/40.3)/((B8/40.3)+(B6/71.84)))*100</f>
        <v>27.557921532488084</v>
      </c>
      <c r="C15" s="24">
        <f>((C8/40.3)/((C8/40.3)+(C6/71.84)))*100</f>
        <v>33.68240966511874</v>
      </c>
      <c r="D15" s="24">
        <f>((D8/40.3)/((D8/40.3)+(D6/71.84)))*100</f>
        <v>24.753851742746892</v>
      </c>
    </row>
    <row r="17" spans="1:1" ht="18.75" x14ac:dyDescent="0.35">
      <c r="A17" s="26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F30" sqref="F30"/>
    </sheetView>
  </sheetViews>
  <sheetFormatPr baseColWidth="10" defaultRowHeight="15" x14ac:dyDescent="0.25"/>
  <cols>
    <col min="1" max="1" width="10" bestFit="1" customWidth="1"/>
    <col min="2" max="2" width="9.85546875" bestFit="1" customWidth="1"/>
    <col min="3" max="3" width="5.5703125" bestFit="1" customWidth="1"/>
    <col min="4" max="4" width="8.42578125" bestFit="1" customWidth="1"/>
    <col min="5" max="5" width="8.140625" customWidth="1"/>
    <col min="6" max="6" width="8.28515625" customWidth="1"/>
    <col min="7" max="7" width="9" bestFit="1" customWidth="1"/>
    <col min="8" max="8" width="8" customWidth="1"/>
  </cols>
  <sheetData>
    <row r="1" spans="1:8" x14ac:dyDescent="0.25">
      <c r="A1" s="7" t="s">
        <v>191</v>
      </c>
      <c r="B1" s="29" t="s">
        <v>47</v>
      </c>
      <c r="C1" s="12"/>
      <c r="D1" s="51" t="s">
        <v>83</v>
      </c>
      <c r="E1" s="51"/>
      <c r="F1" s="51"/>
      <c r="G1" s="51"/>
      <c r="H1" s="51"/>
    </row>
    <row r="2" spans="1:8" x14ac:dyDescent="0.25">
      <c r="A2" s="7" t="s">
        <v>192</v>
      </c>
      <c r="B2" s="12" t="s">
        <v>111</v>
      </c>
      <c r="C2" s="12"/>
      <c r="D2" s="12" t="s">
        <v>112</v>
      </c>
      <c r="E2" s="12" t="s">
        <v>113</v>
      </c>
      <c r="F2" s="12" t="s">
        <v>114</v>
      </c>
      <c r="G2" s="12" t="s">
        <v>115</v>
      </c>
      <c r="H2" s="12" t="s">
        <v>182</v>
      </c>
    </row>
    <row r="3" spans="1:8" ht="18" x14ac:dyDescent="0.25">
      <c r="A3" s="11" t="s">
        <v>150</v>
      </c>
      <c r="B3" s="8">
        <v>54.891199999999998</v>
      </c>
      <c r="C3" s="8"/>
      <c r="D3" s="8">
        <v>64.494</v>
      </c>
      <c r="E3" s="8">
        <v>69.3</v>
      </c>
      <c r="F3" s="8">
        <v>72.787000000000006</v>
      </c>
      <c r="G3" s="8">
        <v>62.831099999999999</v>
      </c>
      <c r="H3" s="1">
        <f>AVERAGE(D3:G3)</f>
        <v>67.353025000000002</v>
      </c>
    </row>
    <row r="4" spans="1:8" ht="18" x14ac:dyDescent="0.25">
      <c r="A4" s="11" t="s">
        <v>151</v>
      </c>
      <c r="B4" s="9">
        <v>1.9270499999999999</v>
      </c>
      <c r="C4" s="9"/>
      <c r="D4" s="9">
        <v>0</v>
      </c>
      <c r="E4" s="9">
        <v>0.34637099999999998</v>
      </c>
      <c r="F4" s="9">
        <v>0.45586399999999999</v>
      </c>
      <c r="G4" s="9">
        <v>4.1688999999999997E-2</v>
      </c>
      <c r="H4" s="1">
        <f t="shared" ref="H4:H12" si="0">AVERAGE(D4:G4)</f>
        <v>0.210981</v>
      </c>
    </row>
    <row r="5" spans="1:8" ht="18" x14ac:dyDescent="0.25">
      <c r="A5" s="11" t="s">
        <v>152</v>
      </c>
      <c r="B5" s="9">
        <v>14.3348</v>
      </c>
      <c r="C5" s="9"/>
      <c r="D5" s="9">
        <v>18.759499999999999</v>
      </c>
      <c r="E5" s="9">
        <v>13.063599999999999</v>
      </c>
      <c r="F5" s="9">
        <v>11.8568</v>
      </c>
      <c r="G5" s="9">
        <v>16.805299999999999</v>
      </c>
      <c r="H5" s="1">
        <f t="shared" si="0"/>
        <v>15.121299999999998</v>
      </c>
    </row>
    <row r="6" spans="1:8" ht="18" x14ac:dyDescent="0.25">
      <c r="A6" s="11" t="s">
        <v>153</v>
      </c>
      <c r="B6" s="9">
        <v>9.2330299999999994</v>
      </c>
      <c r="C6" s="9"/>
      <c r="D6" s="9">
        <v>0.448324</v>
      </c>
      <c r="E6" s="9">
        <v>3.1088399999999998</v>
      </c>
      <c r="F6" s="9">
        <v>3.5730499999999998</v>
      </c>
      <c r="G6" s="9">
        <v>3.26566</v>
      </c>
      <c r="H6" s="1">
        <f t="shared" si="0"/>
        <v>2.5989684999999998</v>
      </c>
    </row>
    <row r="7" spans="1:8" x14ac:dyDescent="0.25">
      <c r="A7" s="11" t="s">
        <v>147</v>
      </c>
      <c r="B7" s="9">
        <v>0.216534</v>
      </c>
      <c r="C7" s="9"/>
      <c r="D7" s="9">
        <v>1.2116E-2</v>
      </c>
      <c r="E7" s="9">
        <v>5.0296E-2</v>
      </c>
      <c r="F7" s="9">
        <v>4.4506999999999998E-2</v>
      </c>
      <c r="G7" s="9">
        <v>7.7665999999999999E-2</v>
      </c>
      <c r="H7" s="1">
        <f t="shared" si="0"/>
        <v>4.614625E-2</v>
      </c>
    </row>
    <row r="8" spans="1:8" x14ac:dyDescent="0.25">
      <c r="A8" s="11" t="s">
        <v>148</v>
      </c>
      <c r="B8" s="9">
        <v>2.63801</v>
      </c>
      <c r="C8" s="9"/>
      <c r="D8" s="9">
        <v>2.0927000000000001E-2</v>
      </c>
      <c r="E8" s="9">
        <v>0.47175899999999998</v>
      </c>
      <c r="F8" s="9">
        <v>0.28450900000000001</v>
      </c>
      <c r="G8" s="9">
        <v>0.77066500000000004</v>
      </c>
      <c r="H8" s="1">
        <f t="shared" si="0"/>
        <v>0.386965</v>
      </c>
    </row>
    <row r="9" spans="1:8" x14ac:dyDescent="0.25">
      <c r="A9" s="11" t="s">
        <v>149</v>
      </c>
      <c r="B9" s="9">
        <v>6.4232500000000003</v>
      </c>
      <c r="C9" s="9"/>
      <c r="D9" s="9">
        <v>0.69367699999999999</v>
      </c>
      <c r="E9" s="9">
        <v>0.32387899999999997</v>
      </c>
      <c r="F9" s="9">
        <v>0.48187799999999997</v>
      </c>
      <c r="G9" s="9">
        <v>2.5122599999999999</v>
      </c>
      <c r="H9" s="1">
        <f t="shared" si="0"/>
        <v>1.0029235000000001</v>
      </c>
    </row>
    <row r="10" spans="1:8" ht="18" x14ac:dyDescent="0.25">
      <c r="A10" s="11" t="s">
        <v>154</v>
      </c>
      <c r="B10" s="9">
        <v>3.8834900000000001</v>
      </c>
      <c r="C10" s="9"/>
      <c r="D10" s="9">
        <v>5.36151</v>
      </c>
      <c r="E10" s="9">
        <v>3.12717</v>
      </c>
      <c r="F10" s="9">
        <v>2.9248799999999999</v>
      </c>
      <c r="G10" s="9">
        <v>4.5522200000000002</v>
      </c>
      <c r="H10" s="1">
        <f t="shared" si="0"/>
        <v>3.9914450000000001</v>
      </c>
    </row>
    <row r="11" spans="1:8" ht="18" x14ac:dyDescent="0.25">
      <c r="A11" s="11" t="s">
        <v>155</v>
      </c>
      <c r="B11" s="9">
        <v>3.19807</v>
      </c>
      <c r="C11" s="9"/>
      <c r="D11" s="9">
        <v>7.5746000000000002</v>
      </c>
      <c r="E11" s="9">
        <v>7.2647199999999996</v>
      </c>
      <c r="F11" s="9">
        <v>6.3195199999999998</v>
      </c>
      <c r="G11" s="9">
        <v>7.5499400000000003</v>
      </c>
      <c r="H11" s="1">
        <f t="shared" si="0"/>
        <v>7.1771950000000002</v>
      </c>
    </row>
    <row r="12" spans="1:8" ht="18" x14ac:dyDescent="0.25">
      <c r="A12" s="11" t="s">
        <v>156</v>
      </c>
      <c r="B12" s="9">
        <v>0.71159499999999998</v>
      </c>
      <c r="C12" s="9"/>
      <c r="D12" s="9">
        <v>8.1849999999999996E-3</v>
      </c>
      <c r="E12" s="9">
        <v>7.9460000000000003E-2</v>
      </c>
      <c r="F12" s="9">
        <v>5.8056999999999997E-2</v>
      </c>
      <c r="G12" s="9">
        <v>0.48001199999999999</v>
      </c>
      <c r="H12" s="1">
        <f t="shared" si="0"/>
        <v>0.1564285</v>
      </c>
    </row>
    <row r="13" spans="1:8" x14ac:dyDescent="0.25">
      <c r="A13" s="7" t="s">
        <v>0</v>
      </c>
      <c r="B13" s="9">
        <f>SUM(B3:B12)</f>
        <v>97.457028999999977</v>
      </c>
      <c r="C13" s="9"/>
      <c r="D13" s="9">
        <f t="shared" ref="D13:H13" si="1">SUM(D3:D12)</f>
        <v>97.372838999999999</v>
      </c>
      <c r="E13" s="9">
        <f t="shared" si="1"/>
        <v>97.136095000000012</v>
      </c>
      <c r="F13" s="9">
        <f t="shared" si="1"/>
        <v>98.786065000000008</v>
      </c>
      <c r="G13" s="9">
        <f t="shared" si="1"/>
        <v>98.886511999999996</v>
      </c>
      <c r="H13" s="9">
        <f t="shared" si="1"/>
        <v>98.04537775</v>
      </c>
    </row>
  </sheetData>
  <mergeCells count="1">
    <mergeCell ref="D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"/>
  <sheetViews>
    <sheetView zoomScale="84" zoomScaleNormal="84" workbookViewId="0">
      <selection activeCell="I22" sqref="I22"/>
    </sheetView>
  </sheetViews>
  <sheetFormatPr baseColWidth="10" defaultRowHeight="15" x14ac:dyDescent="0.25"/>
  <cols>
    <col min="1" max="1" width="26.7109375" bestFit="1" customWidth="1"/>
    <col min="2" max="9" width="5.7109375" bestFit="1" customWidth="1"/>
    <col min="10" max="12" width="5.7109375" style="4" bestFit="1" customWidth="1"/>
    <col min="13" max="14" width="6.42578125" bestFit="1" customWidth="1"/>
    <col min="15" max="15" width="4.28515625" customWidth="1"/>
    <col min="16" max="25" width="5.7109375" bestFit="1" customWidth="1"/>
    <col min="26" max="32" width="5.85546875" bestFit="1" customWidth="1"/>
    <col min="33" max="33" width="5" customWidth="1"/>
    <col min="34" max="34" width="5.7109375" bestFit="1" customWidth="1"/>
    <col min="35" max="38" width="6.42578125" bestFit="1" customWidth="1"/>
    <col min="39" max="42" width="6.28515625" bestFit="1" customWidth="1"/>
    <col min="43" max="45" width="5.7109375" bestFit="1" customWidth="1"/>
    <col min="46" max="46" width="6.7109375" bestFit="1" customWidth="1"/>
    <col min="47" max="51" width="7.42578125" bestFit="1" customWidth="1"/>
    <col min="52" max="54" width="5.7109375" bestFit="1" customWidth="1"/>
  </cols>
  <sheetData>
    <row r="1" spans="1:83" s="13" customFormat="1" x14ac:dyDescent="0.25">
      <c r="A1" s="16" t="s">
        <v>191</v>
      </c>
      <c r="B1" s="52" t="s">
        <v>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P1" s="52" t="s">
        <v>47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H1" s="52" t="s">
        <v>83</v>
      </c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</row>
    <row r="2" spans="1:83" s="39" customFormat="1" x14ac:dyDescent="0.25">
      <c r="A2" s="41" t="s">
        <v>192</v>
      </c>
      <c r="B2" s="39" t="s">
        <v>81</v>
      </c>
      <c r="C2" s="39" t="s">
        <v>82</v>
      </c>
      <c r="D2" s="39" t="s">
        <v>5</v>
      </c>
      <c r="E2" s="39" t="s">
        <v>6</v>
      </c>
      <c r="F2" s="39" t="s">
        <v>7</v>
      </c>
      <c r="G2" s="39" t="s">
        <v>8</v>
      </c>
      <c r="H2" s="39" t="s">
        <v>9</v>
      </c>
      <c r="I2" s="39" t="s">
        <v>10</v>
      </c>
      <c r="J2" s="39" t="s">
        <v>11</v>
      </c>
      <c r="K2" s="39" t="s">
        <v>12</v>
      </c>
      <c r="L2" s="39" t="s">
        <v>13</v>
      </c>
      <c r="M2" s="39" t="s">
        <v>14</v>
      </c>
      <c r="N2" s="39" t="s">
        <v>15</v>
      </c>
      <c r="P2" s="39" t="s">
        <v>48</v>
      </c>
      <c r="Q2" s="39" t="s">
        <v>49</v>
      </c>
      <c r="R2" s="39" t="s">
        <v>80</v>
      </c>
      <c r="S2" s="39" t="s">
        <v>74</v>
      </c>
      <c r="T2" s="39" t="s">
        <v>75</v>
      </c>
      <c r="U2" s="39" t="s">
        <v>76</v>
      </c>
      <c r="V2" s="39" t="s">
        <v>77</v>
      </c>
      <c r="W2" s="39" t="s">
        <v>78</v>
      </c>
      <c r="X2" s="39" t="s">
        <v>79</v>
      </c>
      <c r="Y2" s="39" t="s">
        <v>50</v>
      </c>
      <c r="Z2" s="39" t="s">
        <v>51</v>
      </c>
      <c r="AA2" s="39" t="s">
        <v>52</v>
      </c>
      <c r="AB2" s="39" t="s">
        <v>53</v>
      </c>
      <c r="AC2" s="39" t="s">
        <v>54</v>
      </c>
      <c r="AD2" s="39" t="s">
        <v>55</v>
      </c>
      <c r="AE2" s="39" t="s">
        <v>56</v>
      </c>
      <c r="AF2" s="39" t="s">
        <v>57</v>
      </c>
      <c r="AH2" s="48" t="s">
        <v>84</v>
      </c>
      <c r="AI2" s="48" t="s">
        <v>97</v>
      </c>
      <c r="AJ2" s="48" t="s">
        <v>98</v>
      </c>
      <c r="AK2" s="48" t="s">
        <v>99</v>
      </c>
      <c r="AL2" s="48" t="s">
        <v>100</v>
      </c>
      <c r="AM2" s="48" t="s">
        <v>101</v>
      </c>
      <c r="AN2" s="48" t="s">
        <v>102</v>
      </c>
      <c r="AO2" s="48" t="s">
        <v>103</v>
      </c>
      <c r="AP2" s="48" t="s">
        <v>104</v>
      </c>
      <c r="AQ2" s="48" t="s">
        <v>37</v>
      </c>
      <c r="AR2" s="48" t="s">
        <v>55</v>
      </c>
      <c r="AS2" s="48" t="s">
        <v>38</v>
      </c>
      <c r="AT2" s="48" t="s">
        <v>86</v>
      </c>
      <c r="AU2" s="48" t="s">
        <v>105</v>
      </c>
      <c r="AV2" s="48" t="s">
        <v>106</v>
      </c>
      <c r="AW2" s="48" t="s">
        <v>107</v>
      </c>
      <c r="AX2" s="48" t="s">
        <v>108</v>
      </c>
      <c r="AY2" s="48" t="s">
        <v>109</v>
      </c>
      <c r="AZ2" s="48" t="s">
        <v>90</v>
      </c>
      <c r="BA2" s="48" t="s">
        <v>89</v>
      </c>
      <c r="BB2" s="48" t="s">
        <v>88</v>
      </c>
    </row>
    <row r="3" spans="1:83" s="39" customFormat="1" ht="18" x14ac:dyDescent="0.25">
      <c r="A3" s="49" t="s">
        <v>168</v>
      </c>
      <c r="B3" s="40">
        <v>50.760100000000001</v>
      </c>
      <c r="C3" s="40">
        <v>46.991300000000003</v>
      </c>
      <c r="D3" s="40">
        <v>46.422400000000003</v>
      </c>
      <c r="E3" s="40">
        <v>47.882100000000001</v>
      </c>
      <c r="F3" s="40">
        <v>49.723700000000001</v>
      </c>
      <c r="G3" s="40">
        <v>47.533000000000001</v>
      </c>
      <c r="H3" s="40">
        <v>47.695900000000002</v>
      </c>
      <c r="I3" s="40">
        <v>47.357100000000003</v>
      </c>
      <c r="J3" s="40">
        <v>47.824399999999997</v>
      </c>
      <c r="K3" s="40">
        <v>47.502000000000002</v>
      </c>
      <c r="L3" s="40">
        <v>48.953299999999999</v>
      </c>
      <c r="M3" s="40">
        <v>47.656100000000002</v>
      </c>
      <c r="N3" s="40">
        <v>49.666499999999999</v>
      </c>
      <c r="O3" s="40"/>
      <c r="P3" s="40">
        <v>51.5379</v>
      </c>
      <c r="Q3" s="40">
        <v>48.527700000000003</v>
      </c>
      <c r="R3" s="40">
        <v>51.217399999999998</v>
      </c>
      <c r="S3" s="40">
        <v>50.856000000000002</v>
      </c>
      <c r="T3" s="40">
        <v>48.235199999999999</v>
      </c>
      <c r="U3" s="40">
        <v>49.138399999999997</v>
      </c>
      <c r="V3" s="40">
        <v>48.420299999999997</v>
      </c>
      <c r="W3" s="40">
        <v>50.8279</v>
      </c>
      <c r="X3" s="40">
        <v>50.468400000000003</v>
      </c>
      <c r="Y3" s="40">
        <v>47.629199999999997</v>
      </c>
      <c r="Z3" s="40">
        <v>47.735100000000003</v>
      </c>
      <c r="AA3" s="40">
        <v>47.603700000000003</v>
      </c>
      <c r="AB3" s="40">
        <v>47.789099999999998</v>
      </c>
      <c r="AC3" s="40">
        <v>48.7425</v>
      </c>
      <c r="AD3" s="40">
        <v>48.3018</v>
      </c>
      <c r="AE3" s="40">
        <v>47.943800000000003</v>
      </c>
      <c r="AF3" s="40">
        <v>48.625</v>
      </c>
      <c r="AG3" s="40"/>
      <c r="AH3" s="42">
        <v>46.8123</v>
      </c>
      <c r="AI3" s="42">
        <v>53.318300000000001</v>
      </c>
      <c r="AJ3" s="42">
        <v>49.585999999999999</v>
      </c>
      <c r="AK3" s="42">
        <v>53.088099999999997</v>
      </c>
      <c r="AL3" s="42">
        <v>52.9435</v>
      </c>
      <c r="AM3" s="42">
        <v>53.1464</v>
      </c>
      <c r="AN3" s="42">
        <v>52.2669</v>
      </c>
      <c r="AO3" s="42">
        <v>51.603400000000001</v>
      </c>
      <c r="AP3" s="42">
        <v>52.953800000000001</v>
      </c>
      <c r="AQ3" s="42">
        <v>47.106699999999996</v>
      </c>
      <c r="AR3" s="42">
        <v>44.858600000000003</v>
      </c>
      <c r="AS3" s="42">
        <v>45.700699999999998</v>
      </c>
      <c r="AT3" s="42">
        <v>49.668799999999997</v>
      </c>
      <c r="AU3" s="42">
        <v>52.408099999999997</v>
      </c>
      <c r="AV3" s="42">
        <v>54.028300000000002</v>
      </c>
      <c r="AW3" s="42">
        <v>52.9863</v>
      </c>
      <c r="AX3" s="42">
        <v>45.455300000000001</v>
      </c>
      <c r="AY3" s="42">
        <v>45.5139</v>
      </c>
      <c r="AZ3" s="42">
        <v>45.158299999999997</v>
      </c>
      <c r="BA3" s="42">
        <v>49.578499999999998</v>
      </c>
      <c r="BB3" s="42">
        <v>45.939100000000003</v>
      </c>
    </row>
    <row r="4" spans="1:83" s="39" customFormat="1" ht="18" x14ac:dyDescent="0.25">
      <c r="A4" s="49" t="s">
        <v>183</v>
      </c>
      <c r="B4" s="40">
        <v>30.464099999999998</v>
      </c>
      <c r="C4" s="40">
        <v>31.823699999999999</v>
      </c>
      <c r="D4" s="40">
        <v>32.596400000000003</v>
      </c>
      <c r="E4" s="40">
        <v>32.085500000000003</v>
      </c>
      <c r="F4" s="40">
        <v>29.910599999999999</v>
      </c>
      <c r="G4" s="40">
        <v>31.534700000000001</v>
      </c>
      <c r="H4" s="40">
        <v>32.051400000000001</v>
      </c>
      <c r="I4" s="40">
        <v>32.448900000000002</v>
      </c>
      <c r="J4" s="40">
        <v>32.1205</v>
      </c>
      <c r="K4" s="40">
        <v>32.080800000000004</v>
      </c>
      <c r="L4" s="40">
        <v>31.360900000000001</v>
      </c>
      <c r="M4" s="40">
        <v>31.739100000000001</v>
      </c>
      <c r="N4" s="40">
        <v>31.356200000000001</v>
      </c>
      <c r="O4" s="40"/>
      <c r="P4" s="40">
        <v>29.033999999999999</v>
      </c>
      <c r="Q4" s="40">
        <v>30.875399999999999</v>
      </c>
      <c r="R4" s="40">
        <v>29.1065</v>
      </c>
      <c r="S4" s="40">
        <v>28.7287</v>
      </c>
      <c r="T4" s="40">
        <v>31.408000000000001</v>
      </c>
      <c r="U4" s="40">
        <v>30.6966</v>
      </c>
      <c r="V4" s="40">
        <v>30.913399999999999</v>
      </c>
      <c r="W4" s="40">
        <v>29.776</v>
      </c>
      <c r="X4" s="40">
        <v>29.706199999999999</v>
      </c>
      <c r="Y4" s="40">
        <v>32.337800000000001</v>
      </c>
      <c r="Z4" s="40">
        <v>32.179499999999997</v>
      </c>
      <c r="AA4" s="40">
        <v>31.813300000000002</v>
      </c>
      <c r="AB4" s="40">
        <v>31.646999999999998</v>
      </c>
      <c r="AC4" s="40">
        <v>31.157399999999999</v>
      </c>
      <c r="AD4" s="40">
        <v>31.318899999999999</v>
      </c>
      <c r="AE4" s="40">
        <v>31.9419</v>
      </c>
      <c r="AF4" s="40">
        <v>31.754000000000001</v>
      </c>
      <c r="AG4" s="40"/>
      <c r="AH4" s="42">
        <v>32.334899999999998</v>
      </c>
      <c r="AI4" s="42">
        <v>28.105499999999999</v>
      </c>
      <c r="AJ4" s="42">
        <v>30.657399999999999</v>
      </c>
      <c r="AK4" s="42">
        <v>28.0809</v>
      </c>
      <c r="AL4" s="42">
        <v>28.0565</v>
      </c>
      <c r="AM4" s="42">
        <v>28.2364</v>
      </c>
      <c r="AN4" s="42">
        <v>28.677600000000002</v>
      </c>
      <c r="AO4" s="42">
        <v>29.248999999999999</v>
      </c>
      <c r="AP4" s="42">
        <v>28.1538</v>
      </c>
      <c r="AQ4" s="42">
        <v>32.426099999999998</v>
      </c>
      <c r="AR4" s="42">
        <v>33.860799999999998</v>
      </c>
      <c r="AS4" s="42">
        <v>33.617899999999999</v>
      </c>
      <c r="AT4" s="42">
        <v>31.072800000000001</v>
      </c>
      <c r="AU4" s="42">
        <v>29.668199999999999</v>
      </c>
      <c r="AV4" s="42">
        <v>28.310500000000001</v>
      </c>
      <c r="AW4" s="42">
        <v>28.721299999999999</v>
      </c>
      <c r="AX4" s="42">
        <v>33.6492</v>
      </c>
      <c r="AY4" s="42">
        <v>33.970799999999997</v>
      </c>
      <c r="AZ4" s="42">
        <v>33.586300000000001</v>
      </c>
      <c r="BA4" s="42">
        <v>30.871099999999998</v>
      </c>
      <c r="BB4" s="42">
        <v>33.787999999999997</v>
      </c>
    </row>
    <row r="5" spans="1:83" s="39" customFormat="1" x14ac:dyDescent="0.25">
      <c r="A5" s="49" t="s">
        <v>149</v>
      </c>
      <c r="B5" s="40">
        <v>14.534700000000001</v>
      </c>
      <c r="C5" s="40">
        <v>16.3551</v>
      </c>
      <c r="D5" s="40">
        <v>16.955400000000001</v>
      </c>
      <c r="E5" s="40">
        <v>16.064699999999998</v>
      </c>
      <c r="F5" s="40">
        <v>14.3818</v>
      </c>
      <c r="G5" s="40">
        <v>15.924200000000001</v>
      </c>
      <c r="H5" s="40">
        <v>16.307400000000001</v>
      </c>
      <c r="I5" s="40">
        <v>16.810400000000001</v>
      </c>
      <c r="J5" s="40">
        <v>16.5581</v>
      </c>
      <c r="K5" s="40">
        <v>16.3279</v>
      </c>
      <c r="L5" s="40">
        <v>15.475899999999999</v>
      </c>
      <c r="M5" s="40">
        <v>15.8665</v>
      </c>
      <c r="N5" s="40">
        <v>15.465999999999999</v>
      </c>
      <c r="O5" s="40"/>
      <c r="P5" s="40">
        <v>12.6999</v>
      </c>
      <c r="Q5" s="40">
        <v>15.1617</v>
      </c>
      <c r="R5" s="40">
        <v>12.9863</v>
      </c>
      <c r="S5" s="40">
        <v>13.048999999999999</v>
      </c>
      <c r="T5" s="40">
        <v>15.402200000000001</v>
      </c>
      <c r="U5" s="40">
        <v>14.678599999999999</v>
      </c>
      <c r="V5" s="40">
        <v>15.1663</v>
      </c>
      <c r="W5" s="40">
        <v>13.298</v>
      </c>
      <c r="X5" s="40">
        <v>13.610900000000001</v>
      </c>
      <c r="Y5" s="40">
        <v>16.4314</v>
      </c>
      <c r="Z5" s="40">
        <v>16.319400000000002</v>
      </c>
      <c r="AA5" s="40">
        <v>16.121500000000001</v>
      </c>
      <c r="AB5" s="40">
        <v>15.8817</v>
      </c>
      <c r="AC5" s="40">
        <v>15.4587</v>
      </c>
      <c r="AD5" s="40">
        <v>15.620799999999999</v>
      </c>
      <c r="AE5" s="40">
        <v>16.035699999999999</v>
      </c>
      <c r="AF5" s="40">
        <v>15.9762</v>
      </c>
      <c r="AG5" s="40"/>
      <c r="AH5" s="42">
        <v>16.501999999999999</v>
      </c>
      <c r="AI5" s="42">
        <v>11.5877</v>
      </c>
      <c r="AJ5" s="42">
        <v>14.688000000000001</v>
      </c>
      <c r="AK5" s="42">
        <v>11.715</v>
      </c>
      <c r="AL5" s="42">
        <v>11.9391</v>
      </c>
      <c r="AM5" s="42">
        <v>11.5825</v>
      </c>
      <c r="AN5" s="42">
        <v>12.3066</v>
      </c>
      <c r="AO5" s="42">
        <v>12.9779</v>
      </c>
      <c r="AP5" s="42">
        <v>11.806699999999999</v>
      </c>
      <c r="AQ5" s="42">
        <v>16.6646</v>
      </c>
      <c r="AR5" s="42">
        <v>18.442399999999999</v>
      </c>
      <c r="AS5" s="42">
        <v>17.8934</v>
      </c>
      <c r="AT5" s="42">
        <v>15.1447</v>
      </c>
      <c r="AU5" s="42">
        <v>13.3093</v>
      </c>
      <c r="AV5" s="42">
        <v>11.6465</v>
      </c>
      <c r="AW5" s="42">
        <v>12.238</v>
      </c>
      <c r="AX5" s="42">
        <v>17.993200000000002</v>
      </c>
      <c r="AY5" s="42">
        <v>17.985099999999999</v>
      </c>
      <c r="AZ5" s="42">
        <v>18.115600000000001</v>
      </c>
      <c r="BA5" s="42">
        <v>14.6411</v>
      </c>
      <c r="BB5" s="42">
        <v>18.0152</v>
      </c>
    </row>
    <row r="6" spans="1:83" s="39" customFormat="1" ht="18" x14ac:dyDescent="0.25">
      <c r="A6" s="49" t="s">
        <v>184</v>
      </c>
      <c r="B6" s="40">
        <v>3.02948</v>
      </c>
      <c r="C6" s="40">
        <v>2.2455799999999999</v>
      </c>
      <c r="D6" s="40">
        <v>1.8326800000000001</v>
      </c>
      <c r="E6" s="40">
        <v>2.42441</v>
      </c>
      <c r="F6" s="40">
        <v>3.3983500000000002</v>
      </c>
      <c r="G6" s="40">
        <v>2.4573700000000001</v>
      </c>
      <c r="H6" s="40">
        <v>2.3007399999999998</v>
      </c>
      <c r="I6" s="40">
        <v>1.9937400000000001</v>
      </c>
      <c r="J6" s="40">
        <v>2.1621999999999999</v>
      </c>
      <c r="K6" s="40">
        <v>2.3622100000000001</v>
      </c>
      <c r="L6" s="40">
        <v>2.62981</v>
      </c>
      <c r="M6" s="40">
        <v>2.3958400000000002</v>
      </c>
      <c r="N6" s="40">
        <v>2.8100100000000001</v>
      </c>
      <c r="O6" s="40"/>
      <c r="P6" s="40">
        <v>4.1751300000000002</v>
      </c>
      <c r="Q6" s="40">
        <v>2.8995899999999999</v>
      </c>
      <c r="R6" s="40">
        <v>4.1313700000000004</v>
      </c>
      <c r="S6" s="40">
        <v>3.4729399999999999</v>
      </c>
      <c r="T6" s="40">
        <v>2.5618799999999999</v>
      </c>
      <c r="U6" s="40">
        <v>3.1009199999999999</v>
      </c>
      <c r="V6" s="40">
        <v>2.9386299999999999</v>
      </c>
      <c r="W6" s="40">
        <v>3.72818</v>
      </c>
      <c r="X6" s="40">
        <v>3.7767900000000001</v>
      </c>
      <c r="Y6" s="40">
        <v>2.1611699999999998</v>
      </c>
      <c r="Z6" s="40">
        <v>2.2934100000000002</v>
      </c>
      <c r="AA6" s="40">
        <v>2.3144499999999999</v>
      </c>
      <c r="AB6" s="40">
        <v>2.3900100000000002</v>
      </c>
      <c r="AC6" s="40">
        <v>2.88293</v>
      </c>
      <c r="AD6" s="40">
        <v>2.5537999999999998</v>
      </c>
      <c r="AE6" s="40">
        <v>2.44523</v>
      </c>
      <c r="AF6" s="40">
        <v>2.5550899999999999</v>
      </c>
      <c r="AG6" s="40"/>
      <c r="AH6" s="42">
        <v>2.1766899999999998</v>
      </c>
      <c r="AI6" s="42">
        <v>4.7682900000000004</v>
      </c>
      <c r="AJ6" s="42">
        <v>3.30877</v>
      </c>
      <c r="AK6" s="42">
        <v>4.9792899999999998</v>
      </c>
      <c r="AL6" s="42">
        <v>4.7775100000000004</v>
      </c>
      <c r="AM6" s="42">
        <v>4.8915600000000001</v>
      </c>
      <c r="AN6" s="42">
        <v>4.6016300000000001</v>
      </c>
      <c r="AO6" s="42">
        <v>4.0639000000000003</v>
      </c>
      <c r="AP6" s="42">
        <v>4.6792699999999998</v>
      </c>
      <c r="AQ6" s="42">
        <v>2.1022799999999999</v>
      </c>
      <c r="AR6" s="42">
        <v>1.0864499999999999</v>
      </c>
      <c r="AS6" s="42">
        <v>1.42031</v>
      </c>
      <c r="AT6" s="42">
        <v>2.9884599999999999</v>
      </c>
      <c r="AU6" s="42">
        <v>4.0156299999999998</v>
      </c>
      <c r="AV6" s="42">
        <v>4.8879400000000004</v>
      </c>
      <c r="AW6" s="42">
        <v>4.4493799999999997</v>
      </c>
      <c r="AX6" s="42">
        <v>1.22017</v>
      </c>
      <c r="AY6" s="42">
        <v>1.30606</v>
      </c>
      <c r="AZ6" s="42">
        <v>1.4307799999999999</v>
      </c>
      <c r="BA6" s="42">
        <v>3.1158199999999998</v>
      </c>
      <c r="BB6" s="42">
        <v>1.3067899999999999</v>
      </c>
    </row>
    <row r="7" spans="1:83" s="39" customFormat="1" ht="18" x14ac:dyDescent="0.25">
      <c r="A7" s="49" t="s">
        <v>177</v>
      </c>
      <c r="B7" s="40">
        <v>0.19562299999999999</v>
      </c>
      <c r="C7" s="40">
        <v>9.1636999999999996E-2</v>
      </c>
      <c r="D7" s="40">
        <v>7.3358999999999994E-2</v>
      </c>
      <c r="E7" s="40">
        <v>9.9340999999999999E-2</v>
      </c>
      <c r="F7" s="40">
        <v>0.16288</v>
      </c>
      <c r="G7" s="40">
        <v>0.105034</v>
      </c>
      <c r="H7" s="40">
        <v>9.4329999999999997E-2</v>
      </c>
      <c r="I7" s="40">
        <v>8.8817999999999994E-2</v>
      </c>
      <c r="J7" s="40">
        <v>8.3253999999999995E-2</v>
      </c>
      <c r="K7" s="40">
        <v>8.9289999999999994E-2</v>
      </c>
      <c r="L7" s="40">
        <v>0.11795700000000001</v>
      </c>
      <c r="M7" s="40">
        <v>8.7581999999999993E-2</v>
      </c>
      <c r="N7" s="40">
        <v>0.123738</v>
      </c>
      <c r="O7" s="40"/>
      <c r="P7" s="40">
        <v>0.26669700000000002</v>
      </c>
      <c r="Q7" s="40">
        <v>0.17758699999999999</v>
      </c>
      <c r="R7" s="40">
        <v>0.298043</v>
      </c>
      <c r="S7" s="40">
        <v>1.30522</v>
      </c>
      <c r="T7" s="40">
        <v>0.163272</v>
      </c>
      <c r="U7" s="40">
        <v>0.182282</v>
      </c>
      <c r="V7" s="40">
        <v>0.14971000000000001</v>
      </c>
      <c r="W7" s="40">
        <v>0.235736</v>
      </c>
      <c r="X7" s="40">
        <v>0.26585799999999998</v>
      </c>
      <c r="Y7" s="40">
        <v>0.10122399999999999</v>
      </c>
      <c r="Z7" s="40">
        <v>0.12743599999999999</v>
      </c>
      <c r="AA7" s="40">
        <v>0.112055</v>
      </c>
      <c r="AB7" s="40">
        <v>0.127803</v>
      </c>
      <c r="AC7" s="40">
        <v>0.154333</v>
      </c>
      <c r="AD7" s="40">
        <v>0.132156</v>
      </c>
      <c r="AE7" s="40">
        <v>0.103017</v>
      </c>
      <c r="AF7" s="40">
        <v>0.12770200000000001</v>
      </c>
      <c r="AG7" s="40"/>
      <c r="AH7" s="42">
        <v>9.4853999999999994E-2</v>
      </c>
      <c r="AI7" s="42">
        <v>0.33796100000000001</v>
      </c>
      <c r="AJ7" s="42">
        <v>0.16519400000000001</v>
      </c>
      <c r="AK7" s="42">
        <v>0.30533199999999999</v>
      </c>
      <c r="AL7" s="42">
        <v>0.30079099999999998</v>
      </c>
      <c r="AM7" s="42">
        <v>0.34587299999999999</v>
      </c>
      <c r="AN7" s="42">
        <v>0.30430200000000002</v>
      </c>
      <c r="AO7" s="42">
        <v>0.24221599999999999</v>
      </c>
      <c r="AP7" s="42">
        <v>0.30073499999999997</v>
      </c>
      <c r="AQ7" s="42">
        <v>9.0709999999999999E-2</v>
      </c>
      <c r="AR7" s="42">
        <v>4.0340000000000001E-2</v>
      </c>
      <c r="AS7" s="42">
        <v>5.1115000000000001E-2</v>
      </c>
      <c r="AT7" s="42">
        <v>0.145486</v>
      </c>
      <c r="AU7" s="42">
        <v>0.238514</v>
      </c>
      <c r="AV7" s="42">
        <v>0.31815399999999999</v>
      </c>
      <c r="AW7" s="42">
        <v>0.26946199999999998</v>
      </c>
      <c r="AX7" s="42">
        <v>4.6023000000000001E-2</v>
      </c>
      <c r="AY7" s="42">
        <v>4.8974999999999998E-2</v>
      </c>
      <c r="AZ7" s="42">
        <v>4.7874E-2</v>
      </c>
      <c r="BA7" s="42">
        <v>0.16569500000000001</v>
      </c>
      <c r="BB7" s="42">
        <v>4.9512E-2</v>
      </c>
    </row>
    <row r="8" spans="1:83" s="39" customFormat="1" x14ac:dyDescent="0.25">
      <c r="A8" s="41" t="s">
        <v>0</v>
      </c>
      <c r="B8" s="40">
        <f>SUM(B3:B7)</f>
        <v>98.984003000000001</v>
      </c>
      <c r="C8" s="40">
        <f>SUM(C3:C7)</f>
        <v>97.507317</v>
      </c>
      <c r="D8" s="40">
        <f>SUM(D3:D7)</f>
        <v>97.880238999999989</v>
      </c>
      <c r="E8" s="40">
        <f>SUM(E3:E7)</f>
        <v>98.556050999999997</v>
      </c>
      <c r="F8" s="40">
        <f t="shared" ref="F8:AF8" si="0">SUM(F3:F7)</f>
        <v>97.577329999999989</v>
      </c>
      <c r="G8" s="40">
        <f t="shared" si="0"/>
        <v>97.554304000000002</v>
      </c>
      <c r="H8" s="40">
        <f t="shared" si="0"/>
        <v>98.449770000000001</v>
      </c>
      <c r="I8" s="40">
        <f t="shared" si="0"/>
        <v>98.698958000000019</v>
      </c>
      <c r="J8" s="40">
        <f t="shared" si="0"/>
        <v>98.748453999999981</v>
      </c>
      <c r="K8" s="40">
        <f t="shared" si="0"/>
        <v>98.362200000000016</v>
      </c>
      <c r="L8" s="40">
        <f t="shared" si="0"/>
        <v>98.537867000000006</v>
      </c>
      <c r="M8" s="40">
        <f t="shared" si="0"/>
        <v>97.745122000000009</v>
      </c>
      <c r="N8" s="40">
        <f t="shared" si="0"/>
        <v>99.422448000000003</v>
      </c>
      <c r="O8" s="40"/>
      <c r="P8" s="40">
        <f t="shared" si="0"/>
        <v>97.713626999999988</v>
      </c>
      <c r="Q8" s="40">
        <f t="shared" si="0"/>
        <v>97.641976999999997</v>
      </c>
      <c r="R8" s="40">
        <f t="shared" ref="R8:X8" si="1">SUM(R3:R7)</f>
        <v>97.739613000000006</v>
      </c>
      <c r="S8" s="40">
        <f t="shared" si="1"/>
        <v>97.411860000000004</v>
      </c>
      <c r="T8" s="40">
        <f t="shared" si="1"/>
        <v>97.770552000000009</v>
      </c>
      <c r="U8" s="40">
        <f t="shared" si="1"/>
        <v>97.796802</v>
      </c>
      <c r="V8" s="40">
        <f t="shared" si="1"/>
        <v>97.588340000000002</v>
      </c>
      <c r="W8" s="40">
        <f t="shared" si="1"/>
        <v>97.865815999999995</v>
      </c>
      <c r="X8" s="40">
        <f t="shared" si="1"/>
        <v>97.828147999999999</v>
      </c>
      <c r="Y8" s="40">
        <f t="shared" si="0"/>
        <v>98.660793999999996</v>
      </c>
      <c r="Z8" s="40">
        <f t="shared" si="0"/>
        <v>98.654846000000006</v>
      </c>
      <c r="AA8" s="40">
        <f t="shared" si="0"/>
        <v>97.965004999999991</v>
      </c>
      <c r="AB8" s="40">
        <f t="shared" si="0"/>
        <v>97.835612999999995</v>
      </c>
      <c r="AC8" s="40">
        <f t="shared" si="0"/>
        <v>98.395862999999991</v>
      </c>
      <c r="AD8" s="40">
        <f t="shared" si="0"/>
        <v>97.927455999999992</v>
      </c>
      <c r="AE8" s="40">
        <f t="shared" si="0"/>
        <v>98.469646999999995</v>
      </c>
      <c r="AF8" s="40">
        <f t="shared" si="0"/>
        <v>99.037992000000003</v>
      </c>
      <c r="AG8" s="40"/>
      <c r="AH8" s="40">
        <f t="shared" ref="AH8:BA8" si="2">SUM(AH3:AH7)</f>
        <v>97.920743999999985</v>
      </c>
      <c r="AI8" s="40">
        <f t="shared" ref="AI8:AP8" si="3">SUM(AI3:AI7)</f>
        <v>98.117750999999998</v>
      </c>
      <c r="AJ8" s="40">
        <f t="shared" si="3"/>
        <v>98.405363999999992</v>
      </c>
      <c r="AK8" s="40">
        <f t="shared" si="3"/>
        <v>98.168622000000013</v>
      </c>
      <c r="AL8" s="40">
        <f t="shared" si="3"/>
        <v>98.017401000000007</v>
      </c>
      <c r="AM8" s="40">
        <f t="shared" si="3"/>
        <v>98.202732999999995</v>
      </c>
      <c r="AN8" s="40">
        <f t="shared" si="3"/>
        <v>98.157032000000015</v>
      </c>
      <c r="AO8" s="40">
        <f t="shared" si="3"/>
        <v>98.136416000000011</v>
      </c>
      <c r="AP8" s="42">
        <f t="shared" si="3"/>
        <v>97.894305000000003</v>
      </c>
      <c r="AQ8" s="40">
        <f t="shared" si="2"/>
        <v>98.390389999999982</v>
      </c>
      <c r="AR8" s="40">
        <f t="shared" si="2"/>
        <v>98.288589999999999</v>
      </c>
      <c r="AS8" s="40">
        <f t="shared" si="2"/>
        <v>98.683425</v>
      </c>
      <c r="AT8" s="40">
        <f t="shared" ref="AT8:AZ8" si="4">SUM(AT3:AT7)</f>
        <v>99.020246000000014</v>
      </c>
      <c r="AU8" s="40">
        <f t="shared" si="4"/>
        <v>99.639744000000007</v>
      </c>
      <c r="AV8" s="40">
        <f t="shared" si="4"/>
        <v>99.191394000000017</v>
      </c>
      <c r="AW8" s="40">
        <f t="shared" si="4"/>
        <v>98.664442000000008</v>
      </c>
      <c r="AX8" s="40">
        <f t="shared" si="4"/>
        <v>98.363893000000004</v>
      </c>
      <c r="AY8" s="40">
        <f t="shared" si="4"/>
        <v>98.824835000000007</v>
      </c>
      <c r="AZ8" s="40">
        <f t="shared" si="4"/>
        <v>98.338853999999984</v>
      </c>
      <c r="BA8" s="40">
        <f t="shared" si="2"/>
        <v>98.372214999999997</v>
      </c>
      <c r="BB8" s="40">
        <f>SUM(BB3:BB7)</f>
        <v>99.098602</v>
      </c>
    </row>
    <row r="9" spans="1:83" s="13" customFormat="1" x14ac:dyDescent="0.25">
      <c r="A9" s="19" t="s">
        <v>157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83" s="13" customFormat="1" x14ac:dyDescent="0.25">
      <c r="A10" s="17" t="s">
        <v>158</v>
      </c>
      <c r="B10" s="9">
        <v>2.3338359999999998</v>
      </c>
      <c r="C10" s="9">
        <v>2.2113559999999999</v>
      </c>
      <c r="D10" s="9">
        <v>2.1786140000000001</v>
      </c>
      <c r="E10" s="9">
        <v>2.2256529999999999</v>
      </c>
      <c r="F10" s="9">
        <v>2.3244919999999998</v>
      </c>
      <c r="G10" s="9">
        <v>2.2326670000000002</v>
      </c>
      <c r="H10" s="9">
        <v>2.2209720000000002</v>
      </c>
      <c r="I10" s="9">
        <v>2.2017799999999998</v>
      </c>
      <c r="J10" s="9">
        <v>2.220234</v>
      </c>
      <c r="K10" s="9">
        <v>2.2151070000000002</v>
      </c>
      <c r="L10" s="9">
        <v>2.26953</v>
      </c>
      <c r="M10" s="9">
        <v>2.232132</v>
      </c>
      <c r="N10" s="9">
        <v>2.281704</v>
      </c>
      <c r="O10" s="9"/>
      <c r="P10" s="9">
        <v>2.3940389999999998</v>
      </c>
      <c r="Q10" s="9">
        <v>2.2728630000000001</v>
      </c>
      <c r="R10" s="9">
        <v>2.38218</v>
      </c>
      <c r="S10" s="9">
        <v>2.383772</v>
      </c>
      <c r="T10" s="9">
        <v>2.2556929999999999</v>
      </c>
      <c r="U10" s="9">
        <v>2.293625</v>
      </c>
      <c r="V10" s="9">
        <v>2.2695259999999999</v>
      </c>
      <c r="W10" s="9">
        <v>2.359782</v>
      </c>
      <c r="X10" s="9">
        <v>2.3491219999999999</v>
      </c>
      <c r="Y10" s="9">
        <v>2.212923</v>
      </c>
      <c r="Z10" s="9">
        <v>2.2184910000000002</v>
      </c>
      <c r="AA10" s="9">
        <v>2.226753</v>
      </c>
      <c r="AB10" s="9">
        <v>2.2365520000000001</v>
      </c>
      <c r="AC10" s="9">
        <v>2.2668020000000002</v>
      </c>
      <c r="AD10" s="9">
        <v>2.2562859999999998</v>
      </c>
      <c r="AE10" s="9">
        <v>2.2302240000000002</v>
      </c>
      <c r="AF10" s="9">
        <v>2.2478720000000001</v>
      </c>
      <c r="AG10" s="9"/>
      <c r="AH10" s="9">
        <v>2.194833</v>
      </c>
      <c r="AI10" s="9">
        <v>2.4573010000000002</v>
      </c>
      <c r="AJ10" s="9">
        <v>2.3007059999999999</v>
      </c>
      <c r="AK10" s="9">
        <v>2.449373</v>
      </c>
      <c r="AL10" s="9">
        <v>2.4466839999999999</v>
      </c>
      <c r="AM10" s="9">
        <v>2.4494410000000002</v>
      </c>
      <c r="AN10" s="9">
        <v>2.4160279999999998</v>
      </c>
      <c r="AO10" s="9">
        <v>2.3874909999999998</v>
      </c>
      <c r="AP10" s="9">
        <v>2.4479540000000002</v>
      </c>
      <c r="AQ10" s="9">
        <v>2.1976849999999999</v>
      </c>
      <c r="AR10" s="9">
        <v>2.1059369999999999</v>
      </c>
      <c r="AS10" s="9">
        <v>2.1329449999999999</v>
      </c>
      <c r="AT10" s="9">
        <v>2.2905500000000001</v>
      </c>
      <c r="AU10" s="9">
        <v>2.3879929999999998</v>
      </c>
      <c r="AV10" s="9">
        <v>2.4624820000000001</v>
      </c>
      <c r="AW10" s="9">
        <v>2.4314499999999999</v>
      </c>
      <c r="AX10" s="9">
        <v>2.1281210000000002</v>
      </c>
      <c r="AY10" s="9">
        <v>2.1211169999999999</v>
      </c>
      <c r="AZ10" s="9">
        <v>2.1185800000000001</v>
      </c>
      <c r="BA10" s="9">
        <v>2.2987289999999998</v>
      </c>
      <c r="BB10" s="9">
        <v>2.1340219999999999</v>
      </c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</row>
    <row r="11" spans="1:83" s="13" customFormat="1" x14ac:dyDescent="0.25">
      <c r="A11" s="17" t="s">
        <v>159</v>
      </c>
      <c r="B11" s="9">
        <v>1.650474</v>
      </c>
      <c r="C11" s="9">
        <v>1.7647520000000001</v>
      </c>
      <c r="D11" s="9">
        <v>1.803113</v>
      </c>
      <c r="E11" s="9">
        <v>1.7579370000000001</v>
      </c>
      <c r="F11" s="9">
        <v>1.647948</v>
      </c>
      <c r="G11" s="9">
        <v>1.7454620000000001</v>
      </c>
      <c r="H11" s="9">
        <v>1.758664</v>
      </c>
      <c r="I11" s="9">
        <v>1.7778989999999999</v>
      </c>
      <c r="J11" s="9">
        <v>1.757498</v>
      </c>
      <c r="K11" s="9">
        <v>1.763053</v>
      </c>
      <c r="L11" s="9">
        <v>1.7135210000000001</v>
      </c>
      <c r="M11" s="9">
        <v>1.7518739999999999</v>
      </c>
      <c r="N11" s="9">
        <v>1.6977409999999999</v>
      </c>
      <c r="O11" s="9"/>
      <c r="P11" s="9">
        <v>1.5891470000000001</v>
      </c>
      <c r="Q11" s="9">
        <v>1.7043950000000001</v>
      </c>
      <c r="R11" s="9">
        <v>1.5955379999999999</v>
      </c>
      <c r="S11" s="9">
        <v>1.586916</v>
      </c>
      <c r="T11" s="9">
        <v>1.7308950000000001</v>
      </c>
      <c r="U11" s="9">
        <v>1.688712</v>
      </c>
      <c r="V11" s="9">
        <v>1.707417</v>
      </c>
      <c r="W11" s="9">
        <v>1.6293200000000001</v>
      </c>
      <c r="X11" s="9">
        <v>1.6296900000000001</v>
      </c>
      <c r="Y11" s="9">
        <v>1.7707440000000001</v>
      </c>
      <c r="Z11" s="9">
        <v>1.7623470000000001</v>
      </c>
      <c r="AA11" s="9">
        <v>1.753714</v>
      </c>
      <c r="AB11" s="9">
        <v>1.7456039999999999</v>
      </c>
      <c r="AC11" s="9">
        <v>1.707873</v>
      </c>
      <c r="AD11" s="9">
        <v>1.724245</v>
      </c>
      <c r="AE11" s="9">
        <v>1.7511190000000001</v>
      </c>
      <c r="AF11" s="9">
        <v>1.729582</v>
      </c>
      <c r="AG11" s="9"/>
      <c r="AH11" s="9">
        <v>1.7864819999999999</v>
      </c>
      <c r="AI11" s="9">
        <v>1.5267189999999999</v>
      </c>
      <c r="AJ11" s="9">
        <v>1.6763680000000001</v>
      </c>
      <c r="AK11" s="9">
        <v>1.5267550000000001</v>
      </c>
      <c r="AL11" s="9">
        <v>1.528311</v>
      </c>
      <c r="AM11" s="9">
        <v>1.5337639999999999</v>
      </c>
      <c r="AN11" s="9">
        <v>1.562279</v>
      </c>
      <c r="AO11" s="9">
        <v>1.5949530000000001</v>
      </c>
      <c r="AP11" s="9">
        <v>1.5337190000000001</v>
      </c>
      <c r="AQ11" s="9">
        <v>1.78291</v>
      </c>
      <c r="AR11" s="9">
        <v>1.8732819999999999</v>
      </c>
      <c r="AS11" s="9">
        <v>1.8492310000000001</v>
      </c>
      <c r="AT11" s="9">
        <v>1.6885619999999999</v>
      </c>
      <c r="AU11" s="9">
        <v>1.593186</v>
      </c>
      <c r="AV11" s="9">
        <v>1.5205759999999999</v>
      </c>
      <c r="AW11" s="9">
        <v>1.5530520000000001</v>
      </c>
      <c r="AX11" s="9">
        <v>1.8564449999999999</v>
      </c>
      <c r="AY11" s="9">
        <v>1.8658790000000001</v>
      </c>
      <c r="AZ11" s="9">
        <v>1.8570819999999999</v>
      </c>
      <c r="BA11" s="9">
        <v>1.686739</v>
      </c>
      <c r="BB11" s="9">
        <v>1.8498060000000001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</row>
    <row r="12" spans="1:83" s="13" customFormat="1" x14ac:dyDescent="0.25">
      <c r="A12" s="17" t="s">
        <v>160</v>
      </c>
      <c r="B12" s="9">
        <v>0.71570900000000004</v>
      </c>
      <c r="C12" s="9">
        <v>0.82481899999999997</v>
      </c>
      <c r="D12" s="9">
        <v>0.85275199999999995</v>
      </c>
      <c r="E12" s="9">
        <v>0.79978099999999996</v>
      </c>
      <c r="F12" s="9">
        <v>0.72024100000000002</v>
      </c>
      <c r="G12" s="9">
        <v>0.80116399999999999</v>
      </c>
      <c r="H12" s="9">
        <v>0.81357999999999997</v>
      </c>
      <c r="I12" s="9">
        <v>0.83724399999999999</v>
      </c>
      <c r="J12" s="9">
        <v>0.82370399999999999</v>
      </c>
      <c r="K12" s="9">
        <v>0.81584800000000002</v>
      </c>
      <c r="L12" s="9">
        <v>0.76891100000000001</v>
      </c>
      <c r="M12" s="9">
        <v>0.79627800000000004</v>
      </c>
      <c r="N12" s="9">
        <v>0.76133799999999996</v>
      </c>
      <c r="O12" s="9"/>
      <c r="P12" s="9">
        <v>0.63199300000000003</v>
      </c>
      <c r="Q12" s="9">
        <v>0.76064900000000002</v>
      </c>
      <c r="R12" s="9">
        <v>0.64724099999999996</v>
      </c>
      <c r="S12" s="9">
        <v>0.65527100000000005</v>
      </c>
      <c r="T12" s="9">
        <v>0.77146300000000001</v>
      </c>
      <c r="U12" s="9">
        <v>0.734066</v>
      </c>
      <c r="V12" s="9">
        <v>0.76175999999999999</v>
      </c>
      <c r="W12" s="9">
        <v>0.661493</v>
      </c>
      <c r="X12" s="9">
        <v>0.67866000000000004</v>
      </c>
      <c r="Y12" s="9">
        <v>0.81779599999999997</v>
      </c>
      <c r="Z12" s="9">
        <v>0.81248900000000002</v>
      </c>
      <c r="AA12" s="9">
        <v>0.80789</v>
      </c>
      <c r="AB12" s="9">
        <v>0.79618599999999995</v>
      </c>
      <c r="AC12" s="9">
        <v>0.77029899999999996</v>
      </c>
      <c r="AD12" s="9">
        <v>0.78171800000000002</v>
      </c>
      <c r="AE12" s="9">
        <v>0.79942299999999999</v>
      </c>
      <c r="AF12" s="9">
        <v>0.79134499999999997</v>
      </c>
      <c r="AG12" s="9"/>
      <c r="AH12" s="9">
        <v>0.82883600000000002</v>
      </c>
      <c r="AI12" s="9">
        <v>0.57223400000000002</v>
      </c>
      <c r="AJ12" s="9">
        <v>0.73014800000000002</v>
      </c>
      <c r="AK12" s="9">
        <v>0.57928400000000002</v>
      </c>
      <c r="AL12" s="9">
        <v>0.59118099999999996</v>
      </c>
      <c r="AM12" s="9">
        <v>0.57173399999999996</v>
      </c>
      <c r="AN12" s="9">
        <v>0.60957799999999995</v>
      </c>
      <c r="AO12" s="9">
        <v>0.64341099999999996</v>
      </c>
      <c r="AP12" s="9">
        <v>0.58493700000000004</v>
      </c>
      <c r="AQ12" s="9">
        <v>0.83262499999999995</v>
      </c>
      <c r="AR12" s="9">
        <v>0.92740400000000001</v>
      </c>
      <c r="AS12" s="9">
        <v>0.89453199999999999</v>
      </c>
      <c r="AT12" s="9">
        <v>0.74798600000000004</v>
      </c>
      <c r="AU12" s="9">
        <v>0.64970899999999998</v>
      </c>
      <c r="AV12" s="9">
        <v>0.56883499999999998</v>
      </c>
      <c r="AW12" s="9">
        <v>0.60169300000000003</v>
      </c>
      <c r="AX12" s="9">
        <v>0.90223600000000004</v>
      </c>
      <c r="AY12" s="9">
        <v>0.89827800000000002</v>
      </c>
      <c r="AZ12" s="9">
        <v>0.91069100000000003</v>
      </c>
      <c r="BA12" s="9">
        <v>0.72718400000000005</v>
      </c>
      <c r="BB12" s="9">
        <v>0.89677700000000005</v>
      </c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</row>
    <row r="13" spans="1:83" s="13" customFormat="1" x14ac:dyDescent="0.25">
      <c r="A13" s="17" t="s">
        <v>161</v>
      </c>
      <c r="B13" s="9">
        <v>0.27008500000000002</v>
      </c>
      <c r="C13" s="9">
        <v>0.20527899999999999</v>
      </c>
      <c r="D13" s="9">
        <v>0.16650799999999999</v>
      </c>
      <c r="E13" s="9">
        <v>0.218086</v>
      </c>
      <c r="F13" s="9">
        <v>0.308166</v>
      </c>
      <c r="G13" s="9">
        <v>0.224027</v>
      </c>
      <c r="H13" s="9">
        <v>0.20761599999999999</v>
      </c>
      <c r="I13" s="9">
        <v>0.17935899999999999</v>
      </c>
      <c r="J13" s="9">
        <v>0.19442499999999999</v>
      </c>
      <c r="K13" s="9">
        <v>0.213364</v>
      </c>
      <c r="L13" s="9">
        <v>0.2364</v>
      </c>
      <c r="M13" s="9">
        <v>0.217914</v>
      </c>
      <c r="N13" s="9">
        <v>0.250253</v>
      </c>
      <c r="O13" s="9"/>
      <c r="P13" s="9">
        <v>0.376419</v>
      </c>
      <c r="Q13" s="9">
        <v>0.26331100000000002</v>
      </c>
      <c r="R13" s="9">
        <v>0.37238599999999999</v>
      </c>
      <c r="S13" s="9">
        <v>0.31530200000000003</v>
      </c>
      <c r="T13" s="9">
        <v>0.232071</v>
      </c>
      <c r="U13" s="9">
        <v>0.28051599999999999</v>
      </c>
      <c r="V13" s="9">
        <v>0.26715699999999998</v>
      </c>
      <c r="W13" s="9">
        <v>0.33571400000000001</v>
      </c>
      <c r="X13" s="9">
        <v>0.34109299999999998</v>
      </c>
      <c r="Y13" s="9">
        <v>0.19455700000000001</v>
      </c>
      <c r="Z13" s="9">
        <v>0.20630899999999999</v>
      </c>
      <c r="AA13" s="9">
        <v>0.20950099999999999</v>
      </c>
      <c r="AB13" s="9">
        <v>0.21684400000000001</v>
      </c>
      <c r="AC13" s="9">
        <v>0.25967400000000002</v>
      </c>
      <c r="AD13" s="9">
        <v>0.230938</v>
      </c>
      <c r="AE13" s="9">
        <v>0.220966</v>
      </c>
      <c r="AF13" s="9">
        <v>0.229412</v>
      </c>
      <c r="AG13" s="9"/>
      <c r="AH13" s="9">
        <v>0.19816500000000001</v>
      </c>
      <c r="AI13" s="9">
        <v>0.42618200000000001</v>
      </c>
      <c r="AJ13" s="9">
        <v>0.29771700000000001</v>
      </c>
      <c r="AK13" s="9">
        <v>0.44542999999999999</v>
      </c>
      <c r="AL13" s="9">
        <v>0.428282</v>
      </c>
      <c r="AM13" s="9">
        <v>0.43689899999999998</v>
      </c>
      <c r="AN13" s="9">
        <v>0.41220699999999999</v>
      </c>
      <c r="AO13" s="9">
        <v>0.36418899999999998</v>
      </c>
      <c r="AP13" s="9">
        <v>0.41946099999999997</v>
      </c>
      <c r="AQ13" s="9">
        <v>0.18992400000000001</v>
      </c>
      <c r="AR13" s="9">
        <v>9.9201999999999999E-2</v>
      </c>
      <c r="AS13" s="9">
        <v>0.12848699999999999</v>
      </c>
      <c r="AT13" s="9">
        <v>0.267316</v>
      </c>
      <c r="AU13" s="9">
        <v>0.35510199999999997</v>
      </c>
      <c r="AV13" s="9">
        <v>0.43207099999999998</v>
      </c>
      <c r="AW13" s="9">
        <v>0.39585799999999999</v>
      </c>
      <c r="AX13" s="9">
        <v>0.110722</v>
      </c>
      <c r="AY13" s="9">
        <v>0.118369</v>
      </c>
      <c r="AZ13" s="9">
        <v>0.13005700000000001</v>
      </c>
      <c r="BA13" s="9">
        <v>0.280443</v>
      </c>
      <c r="BB13" s="9">
        <v>0.117974</v>
      </c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</row>
    <row r="14" spans="1:83" s="13" customFormat="1" x14ac:dyDescent="0.25">
      <c r="A14" s="17" t="s">
        <v>162</v>
      </c>
      <c r="B14" s="9">
        <v>1.1730000000000001E-2</v>
      </c>
      <c r="C14" s="9">
        <v>5.4029999999999998E-3</v>
      </c>
      <c r="D14" s="9">
        <v>4.1910000000000003E-3</v>
      </c>
      <c r="E14" s="9">
        <v>5.9300000000000004E-3</v>
      </c>
      <c r="F14" s="9">
        <v>9.5420000000000001E-3</v>
      </c>
      <c r="G14" s="9">
        <v>6.5909999999999996E-3</v>
      </c>
      <c r="H14" s="9">
        <v>5.3460000000000001E-3</v>
      </c>
      <c r="I14" s="9">
        <v>5.3369999999999997E-3</v>
      </c>
      <c r="J14" s="9">
        <v>4.738E-3</v>
      </c>
      <c r="K14" s="9">
        <v>5.3540000000000003E-3</v>
      </c>
      <c r="L14" s="9">
        <v>7.097E-3</v>
      </c>
      <c r="M14" s="9">
        <v>5.3769999999999998E-3</v>
      </c>
      <c r="N14" s="9">
        <v>7.0320000000000001E-3</v>
      </c>
      <c r="O14" s="9"/>
      <c r="P14" s="9">
        <v>1.5997999999999998E-2</v>
      </c>
      <c r="Q14" s="9">
        <v>1.0754E-2</v>
      </c>
      <c r="R14" s="9">
        <v>1.7798999999999999E-2</v>
      </c>
      <c r="S14" s="9">
        <v>7.8323000000000004E-2</v>
      </c>
      <c r="T14" s="9">
        <v>9.5440000000000004E-3</v>
      </c>
      <c r="U14" s="9">
        <v>1.0717000000000001E-2</v>
      </c>
      <c r="V14" s="9">
        <v>8.9689999999999995E-3</v>
      </c>
      <c r="W14" s="9">
        <v>1.4213E-2</v>
      </c>
      <c r="X14" s="9">
        <v>1.6031E-2</v>
      </c>
      <c r="Y14" s="9">
        <v>5.927E-3</v>
      </c>
      <c r="Z14" s="9">
        <v>7.7060000000000002E-3</v>
      </c>
      <c r="AA14" s="9">
        <v>6.5640000000000004E-3</v>
      </c>
      <c r="AB14" s="9">
        <v>7.7609999999999997E-3</v>
      </c>
      <c r="AC14" s="9">
        <v>8.8990000000000007E-3</v>
      </c>
      <c r="AD14" s="9">
        <v>7.7470000000000004E-3</v>
      </c>
      <c r="AE14" s="9">
        <v>5.934E-3</v>
      </c>
      <c r="AF14" s="9">
        <v>7.6649999999999999E-3</v>
      </c>
      <c r="AG14" s="9"/>
      <c r="AH14" s="9">
        <v>5.3829999999999998E-3</v>
      </c>
      <c r="AI14" s="9">
        <v>1.9987999999999999E-2</v>
      </c>
      <c r="AJ14" s="9">
        <v>1.0061E-2</v>
      </c>
      <c r="AK14" s="9">
        <v>1.8244E-2</v>
      </c>
      <c r="AL14" s="9">
        <v>1.7687000000000001E-2</v>
      </c>
      <c r="AM14" s="9">
        <v>2.0576000000000001E-2</v>
      </c>
      <c r="AN14" s="9">
        <v>1.7689E-2</v>
      </c>
      <c r="AO14" s="9">
        <v>1.4165000000000001E-2</v>
      </c>
      <c r="AP14" s="9">
        <v>1.7691999999999999E-2</v>
      </c>
      <c r="AQ14" s="9">
        <v>5.3559999999999997E-3</v>
      </c>
      <c r="AR14" s="9">
        <v>2.395E-3</v>
      </c>
      <c r="AS14" s="9">
        <v>2.977E-3</v>
      </c>
      <c r="AT14" s="9">
        <v>8.8240000000000002E-3</v>
      </c>
      <c r="AU14" s="9">
        <v>1.3949E-2</v>
      </c>
      <c r="AV14" s="9">
        <v>1.8603999999999999E-2</v>
      </c>
      <c r="AW14" s="9">
        <v>1.5803999999999999E-2</v>
      </c>
      <c r="AX14" s="9">
        <v>2.9859999999999999E-3</v>
      </c>
      <c r="AY14" s="9">
        <v>2.9729999999999999E-3</v>
      </c>
      <c r="AZ14" s="9">
        <v>2.9919999999999999E-3</v>
      </c>
      <c r="BA14" s="9">
        <v>1.0054E-2</v>
      </c>
      <c r="BB14" s="9">
        <v>2.9629999999999999E-3</v>
      </c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</row>
    <row r="15" spans="1:83" s="13" customFormat="1" x14ac:dyDescent="0.25">
      <c r="A15" s="17" t="s">
        <v>163</v>
      </c>
      <c r="B15" s="9">
        <f>SUM(B10:B14)</f>
        <v>4.9818340000000001</v>
      </c>
      <c r="C15" s="9">
        <f t="shared" ref="C15:N15" si="5">SUM(C10:C14)</f>
        <v>5.011609</v>
      </c>
      <c r="D15" s="9">
        <f t="shared" si="5"/>
        <v>5.0051779999999999</v>
      </c>
      <c r="E15" s="9">
        <f t="shared" si="5"/>
        <v>5.0073870000000005</v>
      </c>
      <c r="F15" s="9">
        <f t="shared" si="5"/>
        <v>5.0103889999999991</v>
      </c>
      <c r="G15" s="9">
        <f t="shared" si="5"/>
        <v>5.0099110000000007</v>
      </c>
      <c r="H15" s="9">
        <f t="shared" si="5"/>
        <v>5.0061780000000002</v>
      </c>
      <c r="I15" s="9">
        <f t="shared" si="5"/>
        <v>5.0016189999999998</v>
      </c>
      <c r="J15" s="9">
        <f t="shared" si="5"/>
        <v>5.0005989999999994</v>
      </c>
      <c r="K15" s="9">
        <f t="shared" si="5"/>
        <v>5.0127259999999998</v>
      </c>
      <c r="L15" s="9">
        <f t="shared" si="5"/>
        <v>4.9954589999999994</v>
      </c>
      <c r="M15" s="9">
        <f t="shared" si="5"/>
        <v>5.0035750000000005</v>
      </c>
      <c r="N15" s="9">
        <f t="shared" si="5"/>
        <v>4.998068</v>
      </c>
      <c r="O15" s="9"/>
      <c r="P15" s="9">
        <f t="shared" ref="P15:AF15" si="6">SUM(P10:P14)</f>
        <v>5.0075959999999995</v>
      </c>
      <c r="Q15" s="9">
        <f t="shared" si="6"/>
        <v>5.0119720000000001</v>
      </c>
      <c r="R15" s="9">
        <f t="shared" si="6"/>
        <v>5.0151439999999994</v>
      </c>
      <c r="S15" s="9">
        <f t="shared" si="6"/>
        <v>5.019584</v>
      </c>
      <c r="T15" s="9">
        <f t="shared" si="6"/>
        <v>4.9996660000000004</v>
      </c>
      <c r="U15" s="9">
        <f t="shared" si="6"/>
        <v>5.0076359999999998</v>
      </c>
      <c r="V15" s="9">
        <f t="shared" si="6"/>
        <v>5.0148289999999998</v>
      </c>
      <c r="W15" s="9">
        <f t="shared" si="6"/>
        <v>5.0005220000000001</v>
      </c>
      <c r="X15" s="9">
        <f t="shared" si="6"/>
        <v>5.0145960000000001</v>
      </c>
      <c r="Y15" s="9">
        <f t="shared" si="6"/>
        <v>5.0019469999999995</v>
      </c>
      <c r="Z15" s="9">
        <f t="shared" si="6"/>
        <v>5.0073420000000004</v>
      </c>
      <c r="AA15" s="9">
        <f t="shared" si="6"/>
        <v>5.0044219999999999</v>
      </c>
      <c r="AB15" s="9">
        <f t="shared" si="6"/>
        <v>5.0029469999999998</v>
      </c>
      <c r="AC15" s="9">
        <f t="shared" si="6"/>
        <v>5.0135470000000009</v>
      </c>
      <c r="AD15" s="9">
        <f t="shared" si="6"/>
        <v>5.000934</v>
      </c>
      <c r="AE15" s="9">
        <f t="shared" si="6"/>
        <v>5.0076659999999995</v>
      </c>
      <c r="AF15" s="9">
        <f t="shared" si="6"/>
        <v>5.0058759999999998</v>
      </c>
      <c r="AG15" s="9"/>
      <c r="AH15" s="9">
        <f t="shared" ref="AH15:BB15" si="7">SUM(AH10:AH14)</f>
        <v>5.0136990000000008</v>
      </c>
      <c r="AI15" s="9">
        <f t="shared" si="7"/>
        <v>5.0024239999999995</v>
      </c>
      <c r="AJ15" s="9">
        <f t="shared" si="7"/>
        <v>5.0150000000000006</v>
      </c>
      <c r="AK15" s="9">
        <f t="shared" si="7"/>
        <v>5.0190860000000006</v>
      </c>
      <c r="AL15" s="9">
        <f t="shared" si="7"/>
        <v>5.0121449999999994</v>
      </c>
      <c r="AM15" s="9">
        <f t="shared" si="7"/>
        <v>5.0124140000000006</v>
      </c>
      <c r="AN15" s="9">
        <f t="shared" si="7"/>
        <v>5.0177810000000003</v>
      </c>
      <c r="AO15" s="9">
        <f t="shared" si="7"/>
        <v>5.0042089999999995</v>
      </c>
      <c r="AP15" s="9">
        <f t="shared" si="7"/>
        <v>5.0037630000000011</v>
      </c>
      <c r="AQ15" s="9">
        <f t="shared" si="7"/>
        <v>5.0085000000000006</v>
      </c>
      <c r="AR15" s="9">
        <f t="shared" si="7"/>
        <v>5.0082199999999997</v>
      </c>
      <c r="AS15" s="9">
        <f t="shared" si="7"/>
        <v>5.0081719999999992</v>
      </c>
      <c r="AT15" s="9">
        <f t="shared" si="7"/>
        <v>5.0032379999999996</v>
      </c>
      <c r="AU15" s="9">
        <f t="shared" si="7"/>
        <v>4.9999389999999995</v>
      </c>
      <c r="AV15" s="9">
        <f t="shared" si="7"/>
        <v>5.0025679999999992</v>
      </c>
      <c r="AW15" s="9">
        <f t="shared" si="7"/>
        <v>4.9978569999999998</v>
      </c>
      <c r="AX15" s="9">
        <f t="shared" si="7"/>
        <v>5.0005100000000002</v>
      </c>
      <c r="AY15" s="9">
        <f t="shared" si="7"/>
        <v>5.0066160000000002</v>
      </c>
      <c r="AZ15" s="9">
        <f t="shared" si="7"/>
        <v>5.0194019999999995</v>
      </c>
      <c r="BA15" s="9">
        <f t="shared" si="7"/>
        <v>5.0031490000000005</v>
      </c>
      <c r="BB15" s="9">
        <f t="shared" si="7"/>
        <v>5.0015420000000006</v>
      </c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</row>
    <row r="16" spans="1:83" s="13" customFormat="1" x14ac:dyDescent="0.25">
      <c r="A16" s="14" t="s">
        <v>1</v>
      </c>
      <c r="B16" s="15">
        <f>((B12)/((B12)+(B13)+(B14))*100)</f>
        <v>71.748549408335037</v>
      </c>
      <c r="C16" s="15">
        <f t="shared" ref="C16:N16" si="8">((C12)/((C12)+(C13)+(C14))*100)</f>
        <v>79.654099802897335</v>
      </c>
      <c r="D16" s="15">
        <f t="shared" si="8"/>
        <v>83.32123374738994</v>
      </c>
      <c r="E16" s="15">
        <f t="shared" si="8"/>
        <v>78.119099782476425</v>
      </c>
      <c r="F16" s="15">
        <f t="shared" si="8"/>
        <v>69.390788950131466</v>
      </c>
      <c r="G16" s="15">
        <f t="shared" si="8"/>
        <v>77.648573051284089</v>
      </c>
      <c r="H16" s="15">
        <f t="shared" si="8"/>
        <v>79.254428946891593</v>
      </c>
      <c r="I16" s="15">
        <f t="shared" si="8"/>
        <v>81.926923302737947</v>
      </c>
      <c r="J16" s="15">
        <f t="shared" si="8"/>
        <v>80.528944623299026</v>
      </c>
      <c r="K16" s="15">
        <f t="shared" si="8"/>
        <v>78.858961148926213</v>
      </c>
      <c r="L16" s="15">
        <f t="shared" si="8"/>
        <v>75.948728180733454</v>
      </c>
      <c r="M16" s="15">
        <f t="shared" si="8"/>
        <v>78.099471443325569</v>
      </c>
      <c r="N16" s="15">
        <f t="shared" si="8"/>
        <v>74.741881932766105</v>
      </c>
      <c r="O16" s="15"/>
      <c r="P16" s="15">
        <f t="shared" ref="P16:AF16" si="9">((P12)/((P12)+(P13)+(P14))*100)</f>
        <v>61.693364961294797</v>
      </c>
      <c r="Q16" s="15">
        <f t="shared" si="9"/>
        <v>73.512970733941955</v>
      </c>
      <c r="R16" s="15">
        <f t="shared" si="9"/>
        <v>62.389124621900748</v>
      </c>
      <c r="S16" s="15">
        <f t="shared" si="9"/>
        <v>62.472447220696814</v>
      </c>
      <c r="T16" s="15">
        <f t="shared" si="9"/>
        <v>76.150405003365989</v>
      </c>
      <c r="U16" s="15">
        <f t="shared" si="9"/>
        <v>71.595310246084324</v>
      </c>
      <c r="V16" s="15">
        <f t="shared" si="9"/>
        <v>73.395343997317624</v>
      </c>
      <c r="W16" s="15">
        <f t="shared" si="9"/>
        <v>65.402404540151466</v>
      </c>
      <c r="X16" s="15">
        <f t="shared" si="9"/>
        <v>65.521382836575967</v>
      </c>
      <c r="Y16" s="15">
        <f t="shared" si="9"/>
        <v>80.311505676238355</v>
      </c>
      <c r="Z16" s="15">
        <f t="shared" si="9"/>
        <v>79.151079781471864</v>
      </c>
      <c r="AA16" s="15">
        <f t="shared" si="9"/>
        <v>78.898975052614617</v>
      </c>
      <c r="AB16" s="15">
        <f t="shared" si="9"/>
        <v>77.996965098634305</v>
      </c>
      <c r="AC16" s="15">
        <f t="shared" si="9"/>
        <v>74.147633202165423</v>
      </c>
      <c r="AD16" s="15">
        <f t="shared" si="9"/>
        <v>76.608751640283302</v>
      </c>
      <c r="AE16" s="15">
        <f t="shared" si="9"/>
        <v>77.891950195016562</v>
      </c>
      <c r="AF16" s="15">
        <f t="shared" si="9"/>
        <v>76.947498205989376</v>
      </c>
      <c r="AG16" s="15"/>
      <c r="AH16" s="15">
        <f t="shared" ref="AH16:BB16" si="10">((AH12)/((AH12)+(AH13)+(AH14))*100)</f>
        <v>80.283692889467488</v>
      </c>
      <c r="AI16" s="15">
        <f t="shared" si="10"/>
        <v>56.189292265152147</v>
      </c>
      <c r="AJ16" s="15">
        <f t="shared" si="10"/>
        <v>70.346826266997837</v>
      </c>
      <c r="AK16" s="15">
        <f t="shared" si="10"/>
        <v>55.542409186180087</v>
      </c>
      <c r="AL16" s="15">
        <f t="shared" si="10"/>
        <v>57.000530299378092</v>
      </c>
      <c r="AM16" s="15">
        <f t="shared" si="10"/>
        <v>55.550816209341356</v>
      </c>
      <c r="AN16" s="15">
        <f t="shared" si="10"/>
        <v>58.642929019869662</v>
      </c>
      <c r="AO16" s="15">
        <f t="shared" si="10"/>
        <v>62.970546064897505</v>
      </c>
      <c r="AP16" s="15">
        <f t="shared" si="10"/>
        <v>57.229500337543662</v>
      </c>
      <c r="AQ16" s="15">
        <f t="shared" si="10"/>
        <v>81.002135411346387</v>
      </c>
      <c r="AR16" s="15">
        <f t="shared" si="10"/>
        <v>90.12663738907932</v>
      </c>
      <c r="AS16" s="15">
        <f t="shared" si="10"/>
        <v>87.186694684969538</v>
      </c>
      <c r="AT16" s="15">
        <f t="shared" si="10"/>
        <v>73.036520896842774</v>
      </c>
      <c r="AU16" s="15">
        <f t="shared" si="10"/>
        <v>63.774490557147914</v>
      </c>
      <c r="AV16" s="15">
        <f t="shared" si="10"/>
        <v>55.794940706810124</v>
      </c>
      <c r="AW16" s="15">
        <f t="shared" si="10"/>
        <v>59.376329124541748</v>
      </c>
      <c r="AX16" s="15">
        <f t="shared" si="10"/>
        <v>88.807650815399285</v>
      </c>
      <c r="AY16" s="15">
        <f t="shared" si="10"/>
        <v>88.099291893058208</v>
      </c>
      <c r="AZ16" s="15">
        <f t="shared" si="10"/>
        <v>87.252668289037487</v>
      </c>
      <c r="BA16" s="15">
        <f t="shared" si="10"/>
        <v>71.455004072985545</v>
      </c>
      <c r="BB16" s="15">
        <f t="shared" si="10"/>
        <v>88.116799022122123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</row>
    <row r="17" spans="1:81" s="13" customFormat="1" x14ac:dyDescent="0.25">
      <c r="A17" s="14" t="s">
        <v>2</v>
      </c>
      <c r="B17" s="15">
        <f>((B13)/((B12)+(B13)+(B14))*100)</f>
        <v>27.075539034649793</v>
      </c>
      <c r="C17" s="15">
        <f t="shared" ref="C17:N17" si="11">((C13)/((C12)+(C13)+(C14))*100)</f>
        <v>19.824123781628408</v>
      </c>
      <c r="D17" s="15">
        <f t="shared" si="11"/>
        <v>16.269269364141515</v>
      </c>
      <c r="E17" s="15">
        <f t="shared" si="11"/>
        <v>21.301683829899876</v>
      </c>
      <c r="F17" s="15">
        <f t="shared" si="11"/>
        <v>29.689898058575132</v>
      </c>
      <c r="G17" s="15">
        <f t="shared" si="11"/>
        <v>21.712629218187562</v>
      </c>
      <c r="H17" s="15">
        <f t="shared" si="11"/>
        <v>20.22479353012346</v>
      </c>
      <c r="I17" s="15">
        <f t="shared" si="11"/>
        <v>17.550834686967924</v>
      </c>
      <c r="J17" s="15">
        <f t="shared" si="11"/>
        <v>19.007847550072491</v>
      </c>
      <c r="K17" s="15">
        <f t="shared" si="11"/>
        <v>20.623527160181176</v>
      </c>
      <c r="L17" s="15">
        <f t="shared" si="11"/>
        <v>23.350269851680348</v>
      </c>
      <c r="M17" s="15">
        <f t="shared" si="11"/>
        <v>21.373148850151388</v>
      </c>
      <c r="N17" s="15">
        <f t="shared" si="11"/>
        <v>24.567774338494228</v>
      </c>
      <c r="O17" s="15"/>
      <c r="P17" s="15">
        <f t="shared" ref="P17:AF17" si="12">((P13)/((P12)+(P13)+(P14))*100)</f>
        <v>36.744955632998504</v>
      </c>
      <c r="Q17" s="15">
        <f t="shared" si="12"/>
        <v>25.4477082556146</v>
      </c>
      <c r="R17" s="15">
        <f t="shared" si="12"/>
        <v>35.895186741030209</v>
      </c>
      <c r="S17" s="15">
        <f t="shared" si="12"/>
        <v>30.060368234791628</v>
      </c>
      <c r="T17" s="15">
        <f t="shared" si="12"/>
        <v>22.907515512132335</v>
      </c>
      <c r="U17" s="15">
        <f t="shared" si="12"/>
        <v>27.359433687148822</v>
      </c>
      <c r="V17" s="15">
        <f t="shared" si="12"/>
        <v>25.740495584293459</v>
      </c>
      <c r="W17" s="15">
        <f t="shared" si="12"/>
        <v>33.192343437938746</v>
      </c>
      <c r="X17" s="15">
        <f t="shared" si="12"/>
        <v>32.930900651100998</v>
      </c>
      <c r="Y17" s="15">
        <f t="shared" si="12"/>
        <v>19.106434379541973</v>
      </c>
      <c r="Z17" s="15">
        <f t="shared" si="12"/>
        <v>20.098216860333711</v>
      </c>
      <c r="AA17" s="15">
        <f t="shared" si="12"/>
        <v>20.459981151515446</v>
      </c>
      <c r="AB17" s="15">
        <f t="shared" si="12"/>
        <v>21.242742148000918</v>
      </c>
      <c r="AC17" s="15">
        <f t="shared" si="12"/>
        <v>24.995764637029396</v>
      </c>
      <c r="AD17" s="15">
        <f t="shared" si="12"/>
        <v>22.632038518114904</v>
      </c>
      <c r="AE17" s="15">
        <f t="shared" si="12"/>
        <v>21.529869251687821</v>
      </c>
      <c r="AF17" s="15">
        <f t="shared" si="12"/>
        <v>22.307185182736273</v>
      </c>
      <c r="AG17" s="15"/>
      <c r="AH17" s="15">
        <f t="shared" ref="AH17:BB17" si="13">((AH13)/((AH12)+(AH13)+(AH14))*100)</f>
        <v>19.194892598103035</v>
      </c>
      <c r="AI17" s="15">
        <f t="shared" si="13"/>
        <v>41.848028876555873</v>
      </c>
      <c r="AJ17" s="15">
        <f t="shared" si="13"/>
        <v>28.683836805321377</v>
      </c>
      <c r="AK17" s="15">
        <f t="shared" si="13"/>
        <v>42.708335330857054</v>
      </c>
      <c r="AL17" s="15">
        <f t="shared" si="13"/>
        <v>41.294123318709921</v>
      </c>
      <c r="AM17" s="15">
        <f t="shared" si="13"/>
        <v>42.449978575780044</v>
      </c>
      <c r="AN17" s="15">
        <f t="shared" si="13"/>
        <v>39.655344914831922</v>
      </c>
      <c r="AO17" s="15">
        <f t="shared" si="13"/>
        <v>35.64312733358453</v>
      </c>
      <c r="AP17" s="15">
        <f t="shared" si="13"/>
        <v>41.039536635716999</v>
      </c>
      <c r="AQ17" s="15">
        <f t="shared" si="13"/>
        <v>18.476804763086086</v>
      </c>
      <c r="AR17" s="15">
        <f t="shared" si="13"/>
        <v>9.6406125941568579</v>
      </c>
      <c r="AS17" s="15">
        <f t="shared" si="13"/>
        <v>12.523148238394691</v>
      </c>
      <c r="AT17" s="15">
        <f t="shared" si="13"/>
        <v>26.101866371911264</v>
      </c>
      <c r="AU17" s="15">
        <f t="shared" si="13"/>
        <v>34.856295889120112</v>
      </c>
      <c r="AV17" s="15">
        <f t="shared" si="13"/>
        <v>42.38026110582534</v>
      </c>
      <c r="AW17" s="15">
        <f t="shared" si="13"/>
        <v>39.064098958410426</v>
      </c>
      <c r="AX17" s="15">
        <f t="shared" si="13"/>
        <v>10.898435346830141</v>
      </c>
      <c r="AY17" s="15">
        <f t="shared" si="13"/>
        <v>11.609128891155528</v>
      </c>
      <c r="AZ17" s="15">
        <f t="shared" si="13"/>
        <v>12.460670281870962</v>
      </c>
      <c r="BA17" s="15">
        <f t="shared" si="13"/>
        <v>27.55706355920961</v>
      </c>
      <c r="BB17" s="15">
        <f t="shared" si="13"/>
        <v>11.592058279634552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</row>
    <row r="18" spans="1:81" s="13" customFormat="1" x14ac:dyDescent="0.25">
      <c r="A18" s="14" t="s">
        <v>3</v>
      </c>
      <c r="B18" s="15">
        <f>((B14)/((B12)+(B13)+(B14))*100)</f>
        <v>1.1759115570151695</v>
      </c>
      <c r="C18" s="15">
        <f t="shared" ref="C18:N18" si="14">((C14)/((C12)+(C13)+(C14))*100)</f>
        <v>0.52177641547424869</v>
      </c>
      <c r="D18" s="15">
        <f t="shared" si="14"/>
        <v>0.40949688846852461</v>
      </c>
      <c r="E18" s="15">
        <f t="shared" si="14"/>
        <v>0.57921638762371852</v>
      </c>
      <c r="F18" s="15">
        <f t="shared" si="14"/>
        <v>0.91931299129340649</v>
      </c>
      <c r="G18" s="15">
        <f t="shared" si="14"/>
        <v>0.63879773052834798</v>
      </c>
      <c r="H18" s="15">
        <f t="shared" si="14"/>
        <v>0.52077752298493385</v>
      </c>
      <c r="I18" s="15">
        <f t="shared" si="14"/>
        <v>0.52224201029414641</v>
      </c>
      <c r="J18" s="15">
        <f t="shared" si="14"/>
        <v>0.46320782662848642</v>
      </c>
      <c r="K18" s="15">
        <f t="shared" si="14"/>
        <v>0.51751169089260618</v>
      </c>
      <c r="L18" s="15">
        <f t="shared" si="14"/>
        <v>0.7010019675861906</v>
      </c>
      <c r="M18" s="15">
        <f t="shared" si="14"/>
        <v>0.52737970652305044</v>
      </c>
      <c r="N18" s="15">
        <f t="shared" si="14"/>
        <v>0.69034372873968108</v>
      </c>
      <c r="O18" s="15"/>
      <c r="P18" s="15">
        <f t="shared" ref="P18:AF18" si="15">((P14)/((P12)+(P13)+(P14))*100)</f>
        <v>1.5616794057066992</v>
      </c>
      <c r="Q18" s="15">
        <f t="shared" si="15"/>
        <v>1.0393210104434656</v>
      </c>
      <c r="R18" s="15">
        <f t="shared" si="15"/>
        <v>1.7156886370690541</v>
      </c>
      <c r="S18" s="15">
        <f t="shared" si="15"/>
        <v>7.4671845445115625</v>
      </c>
      <c r="T18" s="15">
        <f t="shared" si="15"/>
        <v>0.94207948450168699</v>
      </c>
      <c r="U18" s="15">
        <f t="shared" si="15"/>
        <v>1.0452560667668653</v>
      </c>
      <c r="V18" s="15">
        <f t="shared" si="15"/>
        <v>0.86416041838891755</v>
      </c>
      <c r="W18" s="15">
        <f t="shared" si="15"/>
        <v>1.4052520219097901</v>
      </c>
      <c r="X18" s="15">
        <f t="shared" si="15"/>
        <v>1.5477165123230325</v>
      </c>
      <c r="Y18" s="15">
        <f t="shared" si="15"/>
        <v>0.58205994421966445</v>
      </c>
      <c r="Z18" s="15">
        <f t="shared" si="15"/>
        <v>0.75070335819441514</v>
      </c>
      <c r="AA18" s="15">
        <f t="shared" si="15"/>
        <v>0.64104379586993576</v>
      </c>
      <c r="AB18" s="15">
        <f t="shared" si="15"/>
        <v>0.76029275336479274</v>
      </c>
      <c r="AC18" s="15">
        <f t="shared" si="15"/>
        <v>0.85660216080518103</v>
      </c>
      <c r="AD18" s="15">
        <f t="shared" si="15"/>
        <v>0.75920984160179861</v>
      </c>
      <c r="AE18" s="15">
        <f t="shared" si="15"/>
        <v>0.57818055329559992</v>
      </c>
      <c r="AF18" s="15">
        <f t="shared" si="15"/>
        <v>0.74531661127436011</v>
      </c>
      <c r="AG18" s="15"/>
      <c r="AH18" s="15">
        <f t="shared" ref="AH18:BB18" si="16">((AH14)/((AH12)+(AH13)+(AH14))*100)</f>
        <v>0.52141451242948356</v>
      </c>
      <c r="AI18" s="15">
        <f t="shared" si="16"/>
        <v>1.9626788582919945</v>
      </c>
      <c r="AJ18" s="15">
        <f t="shared" si="16"/>
        <v>0.96933692768077873</v>
      </c>
      <c r="AK18" s="15">
        <f t="shared" si="16"/>
        <v>1.7492554829628808</v>
      </c>
      <c r="AL18" s="15">
        <f t="shared" si="16"/>
        <v>1.7053463819119703</v>
      </c>
      <c r="AM18" s="15">
        <f t="shared" si="16"/>
        <v>1.9992052148786112</v>
      </c>
      <c r="AN18" s="15">
        <f t="shared" si="16"/>
        <v>1.7017260652984103</v>
      </c>
      <c r="AO18" s="15">
        <f t="shared" si="16"/>
        <v>1.3863266015179616</v>
      </c>
      <c r="AP18" s="15">
        <f t="shared" si="16"/>
        <v>1.7309630267393281</v>
      </c>
      <c r="AQ18" s="15">
        <f t="shared" si="16"/>
        <v>0.52105982556753783</v>
      </c>
      <c r="AR18" s="15">
        <f t="shared" si="16"/>
        <v>0.23275001676383214</v>
      </c>
      <c r="AS18" s="15">
        <f t="shared" si="16"/>
        <v>0.29015707663577639</v>
      </c>
      <c r="AT18" s="15">
        <f t="shared" si="16"/>
        <v>0.86161273124595994</v>
      </c>
      <c r="AU18" s="15">
        <f t="shared" si="16"/>
        <v>1.3692135537319881</v>
      </c>
      <c r="AV18" s="15">
        <f t="shared" si="16"/>
        <v>1.824798187364518</v>
      </c>
      <c r="AW18" s="15">
        <f t="shared" si="16"/>
        <v>1.5595719170478262</v>
      </c>
      <c r="AX18" s="15">
        <f t="shared" si="16"/>
        <v>0.29391383777058577</v>
      </c>
      <c r="AY18" s="15">
        <f t="shared" si="16"/>
        <v>0.29157921578627333</v>
      </c>
      <c r="AZ18" s="15">
        <f t="shared" si="16"/>
        <v>0.28666142909153619</v>
      </c>
      <c r="BA18" s="15">
        <f t="shared" si="16"/>
        <v>0.9879323678048425</v>
      </c>
      <c r="BB18" s="15">
        <f t="shared" si="16"/>
        <v>0.29114269824331784</v>
      </c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</row>
    <row r="20" spans="1:81" x14ac:dyDescent="0.25">
      <c r="A20" s="10"/>
      <c r="J20"/>
      <c r="K20"/>
      <c r="L20"/>
    </row>
    <row r="21" spans="1:81" x14ac:dyDescent="0.25">
      <c r="A21" s="10"/>
      <c r="J21"/>
      <c r="K21"/>
      <c r="L21"/>
    </row>
    <row r="22" spans="1:81" x14ac:dyDescent="0.25">
      <c r="A22" s="17"/>
      <c r="J22"/>
      <c r="K22"/>
      <c r="L22"/>
    </row>
    <row r="23" spans="1:81" x14ac:dyDescent="0.25">
      <c r="A23" s="10"/>
      <c r="J23"/>
      <c r="K23"/>
      <c r="L23"/>
    </row>
    <row r="24" spans="1:81" x14ac:dyDescent="0.25">
      <c r="A24" s="10"/>
      <c r="J24"/>
      <c r="K24"/>
      <c r="L24"/>
    </row>
    <row r="25" spans="1:81" x14ac:dyDescent="0.25">
      <c r="A25" s="41"/>
      <c r="J25"/>
      <c r="K25"/>
      <c r="L25"/>
    </row>
  </sheetData>
  <mergeCells count="3">
    <mergeCell ref="P1:AF1"/>
    <mergeCell ref="B1:N1"/>
    <mergeCell ref="AH1:BB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"/>
  <sheetViews>
    <sheetView zoomScale="84" zoomScaleNormal="84" workbookViewId="0">
      <selection activeCell="K25" sqref="K25"/>
    </sheetView>
  </sheetViews>
  <sheetFormatPr baseColWidth="10" defaultRowHeight="15" x14ac:dyDescent="0.25"/>
  <cols>
    <col min="1" max="1" width="26.7109375" bestFit="1" customWidth="1"/>
    <col min="2" max="31" width="5.7109375" bestFit="1" customWidth="1"/>
    <col min="32" max="32" width="4.7109375" bestFit="1" customWidth="1"/>
    <col min="33" max="59" width="5.7109375" bestFit="1" customWidth="1"/>
    <col min="60" max="60" width="5" customWidth="1"/>
    <col min="61" max="62" width="7.42578125" bestFit="1" customWidth="1"/>
    <col min="63" max="79" width="5.7109375" bestFit="1" customWidth="1"/>
  </cols>
  <sheetData>
    <row r="1" spans="1:81" s="13" customFormat="1" x14ac:dyDescent="0.25">
      <c r="A1" s="27" t="s">
        <v>191</v>
      </c>
      <c r="B1" s="52" t="s">
        <v>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G1" s="52" t="s">
        <v>47</v>
      </c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I1" s="52" t="s">
        <v>83</v>
      </c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</row>
    <row r="2" spans="1:81" s="39" customFormat="1" x14ac:dyDescent="0.25">
      <c r="A2" s="41" t="s">
        <v>192</v>
      </c>
      <c r="B2" s="39" t="s">
        <v>16</v>
      </c>
      <c r="C2" s="39" t="s">
        <v>17</v>
      </c>
      <c r="D2" s="39" t="s">
        <v>18</v>
      </c>
      <c r="E2" s="39" t="s">
        <v>19</v>
      </c>
      <c r="F2" s="39" t="s">
        <v>33</v>
      </c>
      <c r="G2" s="39" t="s">
        <v>20</v>
      </c>
      <c r="H2" s="39" t="s">
        <v>21</v>
      </c>
      <c r="I2" s="39" t="s">
        <v>22</v>
      </c>
      <c r="J2" s="39" t="s">
        <v>23</v>
      </c>
      <c r="K2" s="39" t="s">
        <v>24</v>
      </c>
      <c r="L2" s="39" t="s">
        <v>25</v>
      </c>
      <c r="M2" s="39" t="s">
        <v>26</v>
      </c>
      <c r="N2" s="39" t="s">
        <v>27</v>
      </c>
      <c r="O2" s="39" t="s">
        <v>28</v>
      </c>
      <c r="P2" s="39" t="s">
        <v>29</v>
      </c>
      <c r="Q2" s="39" t="s">
        <v>30</v>
      </c>
      <c r="R2" s="39" t="s">
        <v>31</v>
      </c>
      <c r="S2" s="39" t="s">
        <v>32</v>
      </c>
      <c r="T2" s="48" t="s">
        <v>46</v>
      </c>
      <c r="U2" s="48" t="s">
        <v>34</v>
      </c>
      <c r="V2" s="48" t="s">
        <v>35</v>
      </c>
      <c r="W2" s="48" t="s">
        <v>36</v>
      </c>
      <c r="X2" s="48" t="s">
        <v>37</v>
      </c>
      <c r="Y2" s="48" t="s">
        <v>39</v>
      </c>
      <c r="Z2" s="48" t="s">
        <v>40</v>
      </c>
      <c r="AA2" s="48" t="s">
        <v>41</v>
      </c>
      <c r="AB2" s="48" t="s">
        <v>42</v>
      </c>
      <c r="AC2" s="48" t="s">
        <v>43</v>
      </c>
      <c r="AD2" s="48" t="s">
        <v>44</v>
      </c>
      <c r="AE2" s="48" t="s">
        <v>45</v>
      </c>
      <c r="AG2" s="39" t="s">
        <v>58</v>
      </c>
      <c r="AH2" s="39" t="s">
        <v>59</v>
      </c>
      <c r="AI2" s="39" t="s">
        <v>60</v>
      </c>
      <c r="AJ2" s="39" t="s">
        <v>61</v>
      </c>
      <c r="AK2" s="39" t="s">
        <v>62</v>
      </c>
      <c r="AL2" s="39" t="s">
        <v>63</v>
      </c>
      <c r="AM2" s="39" t="s">
        <v>35</v>
      </c>
      <c r="AN2" s="39" t="s">
        <v>9</v>
      </c>
      <c r="AO2" s="39" t="s">
        <v>64</v>
      </c>
      <c r="AP2" s="39" t="s">
        <v>10</v>
      </c>
      <c r="AQ2" s="39" t="s">
        <v>12</v>
      </c>
      <c r="AR2" s="39" t="s">
        <v>22</v>
      </c>
      <c r="AS2" s="39" t="s">
        <v>65</v>
      </c>
      <c r="AT2" s="39" t="s">
        <v>66</v>
      </c>
      <c r="AU2" s="39" t="s">
        <v>67</v>
      </c>
      <c r="AV2" s="39" t="s">
        <v>68</v>
      </c>
      <c r="AW2" s="39" t="s">
        <v>27</v>
      </c>
      <c r="AX2" s="39" t="s">
        <v>69</v>
      </c>
      <c r="AY2" s="39" t="s">
        <v>30</v>
      </c>
      <c r="AZ2" s="39" t="s">
        <v>70</v>
      </c>
      <c r="BA2" s="39" t="s">
        <v>71</v>
      </c>
      <c r="BB2" s="39" t="s">
        <v>72</v>
      </c>
      <c r="BC2" s="39" t="s">
        <v>73</v>
      </c>
      <c r="BD2" s="39" t="s">
        <v>16</v>
      </c>
      <c r="BE2" s="39" t="s">
        <v>34</v>
      </c>
      <c r="BF2" s="39" t="s">
        <v>33</v>
      </c>
      <c r="BG2" s="39" t="s">
        <v>12</v>
      </c>
      <c r="BI2" s="39" t="s">
        <v>46</v>
      </c>
      <c r="BJ2" s="39" t="s">
        <v>5</v>
      </c>
      <c r="BK2" s="39" t="s">
        <v>91</v>
      </c>
      <c r="BL2" s="39" t="s">
        <v>92</v>
      </c>
      <c r="BM2" s="39" t="s">
        <v>93</v>
      </c>
      <c r="BN2" s="39" t="s">
        <v>72</v>
      </c>
      <c r="BO2" s="39" t="s">
        <v>94</v>
      </c>
      <c r="BP2" s="39" t="s">
        <v>20</v>
      </c>
      <c r="BQ2" s="39" t="s">
        <v>9</v>
      </c>
      <c r="BR2" s="39" t="s">
        <v>10</v>
      </c>
      <c r="BS2" s="39" t="s">
        <v>65</v>
      </c>
      <c r="BT2" s="39" t="s">
        <v>85</v>
      </c>
      <c r="BU2" s="39" t="s">
        <v>66</v>
      </c>
      <c r="BV2" s="39" t="s">
        <v>67</v>
      </c>
      <c r="BW2" s="39" t="s">
        <v>43</v>
      </c>
      <c r="BX2" s="39" t="s">
        <v>31</v>
      </c>
      <c r="BY2" s="39" t="s">
        <v>95</v>
      </c>
      <c r="BZ2" s="39" t="s">
        <v>87</v>
      </c>
      <c r="CA2" s="39" t="s">
        <v>96</v>
      </c>
    </row>
    <row r="3" spans="1:81" s="39" customFormat="1" ht="18" x14ac:dyDescent="0.25">
      <c r="A3" s="49" t="s">
        <v>168</v>
      </c>
      <c r="B3" s="40">
        <v>48.373699999999999</v>
      </c>
      <c r="C3" s="40">
        <v>48.1098</v>
      </c>
      <c r="D3" s="40">
        <v>48.087499999999999</v>
      </c>
      <c r="E3" s="40">
        <v>46.970799999999997</v>
      </c>
      <c r="F3" s="40">
        <v>46.184800000000003</v>
      </c>
      <c r="G3" s="40">
        <v>46.825200000000002</v>
      </c>
      <c r="H3" s="40">
        <v>49.072099999999999</v>
      </c>
      <c r="I3" s="40">
        <v>48.480499999999999</v>
      </c>
      <c r="J3" s="40">
        <v>48.525300000000001</v>
      </c>
      <c r="K3" s="40">
        <v>48.616599999999998</v>
      </c>
      <c r="L3" s="40">
        <v>48.3093</v>
      </c>
      <c r="M3" s="40">
        <v>46.639400000000002</v>
      </c>
      <c r="N3" s="40">
        <v>48.120399999999997</v>
      </c>
      <c r="O3" s="40">
        <v>48.990699999999997</v>
      </c>
      <c r="P3" s="40">
        <v>47.6768</v>
      </c>
      <c r="Q3" s="40">
        <v>46.915999999999997</v>
      </c>
      <c r="R3" s="40">
        <v>46.892299999999999</v>
      </c>
      <c r="S3" s="40">
        <v>48.474899999999998</v>
      </c>
      <c r="T3" s="42">
        <v>50.552100000000003</v>
      </c>
      <c r="U3" s="42">
        <v>50.086399999999998</v>
      </c>
      <c r="V3" s="42">
        <v>51.487699999999997</v>
      </c>
      <c r="W3" s="42">
        <v>51.197400000000002</v>
      </c>
      <c r="X3" s="42">
        <v>51.593499999999999</v>
      </c>
      <c r="Y3" s="42">
        <v>50.629199999999997</v>
      </c>
      <c r="Z3" s="42">
        <v>51.929600000000001</v>
      </c>
      <c r="AA3" s="42">
        <v>50.235900000000001</v>
      </c>
      <c r="AB3" s="42">
        <v>51.337600000000002</v>
      </c>
      <c r="AC3" s="42">
        <v>52.4253</v>
      </c>
      <c r="AD3" s="42">
        <v>50.522100000000002</v>
      </c>
      <c r="AE3" s="42">
        <v>52.198700000000002</v>
      </c>
      <c r="AF3" s="40"/>
      <c r="AG3" s="40">
        <v>47.398800000000001</v>
      </c>
      <c r="AH3" s="40">
        <v>47.167200000000001</v>
      </c>
      <c r="AI3" s="40">
        <v>49.254100000000001</v>
      </c>
      <c r="AJ3" s="40">
        <v>49.1402</v>
      </c>
      <c r="AK3" s="40">
        <v>48.779200000000003</v>
      </c>
      <c r="AL3" s="40">
        <v>50.6599</v>
      </c>
      <c r="AM3" s="40">
        <v>47.220300000000002</v>
      </c>
      <c r="AN3" s="40">
        <v>49.481099999999998</v>
      </c>
      <c r="AO3" s="40">
        <v>47.512799999999999</v>
      </c>
      <c r="AP3" s="40">
        <v>48.212200000000003</v>
      </c>
      <c r="AQ3" s="40">
        <v>49.559199999999997</v>
      </c>
      <c r="AR3" s="40">
        <v>47.313699999999997</v>
      </c>
      <c r="AS3" s="40">
        <v>49.016300000000001</v>
      </c>
      <c r="AT3" s="40">
        <v>48.049599999999998</v>
      </c>
      <c r="AU3" s="40">
        <v>49.458799999999997</v>
      </c>
      <c r="AV3" s="40">
        <v>49.925600000000003</v>
      </c>
      <c r="AW3" s="40">
        <v>47.726399999999998</v>
      </c>
      <c r="AX3" s="40">
        <v>47.5473</v>
      </c>
      <c r="AY3" s="40">
        <v>51.649500000000003</v>
      </c>
      <c r="AZ3" s="40">
        <v>50.475200000000001</v>
      </c>
      <c r="BA3" s="40">
        <v>50.845500000000001</v>
      </c>
      <c r="BB3" s="40">
        <v>50.354399999999998</v>
      </c>
      <c r="BC3" s="40">
        <v>51.620899999999999</v>
      </c>
      <c r="BD3" s="40">
        <v>52.116999999999997</v>
      </c>
      <c r="BE3" s="40">
        <v>47.545299999999997</v>
      </c>
      <c r="BF3" s="40">
        <v>48.083199999999998</v>
      </c>
      <c r="BG3" s="40">
        <v>46.3337</v>
      </c>
      <c r="BH3" s="40"/>
      <c r="BI3" s="40">
        <v>51.998699999999999</v>
      </c>
      <c r="BJ3" s="40">
        <v>55.655999999999999</v>
      </c>
      <c r="BK3" s="40">
        <v>53.366900000000001</v>
      </c>
      <c r="BL3" s="40">
        <v>53.304600000000001</v>
      </c>
      <c r="BM3" s="40">
        <v>51.039400000000001</v>
      </c>
      <c r="BN3" s="40">
        <v>52.658999999999999</v>
      </c>
      <c r="BO3" s="40">
        <v>49.582700000000003</v>
      </c>
      <c r="BP3" s="40">
        <v>50.554699999999997</v>
      </c>
      <c r="BQ3" s="40">
        <v>46.034399999999998</v>
      </c>
      <c r="BR3" s="40">
        <v>54.409199999999998</v>
      </c>
      <c r="BS3" s="40">
        <v>50.258400000000002</v>
      </c>
      <c r="BT3" s="40">
        <v>53.542200000000001</v>
      </c>
      <c r="BU3" s="40">
        <v>54.384799999999998</v>
      </c>
      <c r="BV3" s="40">
        <v>54.622799999999998</v>
      </c>
      <c r="BW3" s="40">
        <v>49.975900000000003</v>
      </c>
      <c r="BX3" s="40">
        <v>49.749400000000001</v>
      </c>
      <c r="BY3" s="40">
        <v>50.693300000000001</v>
      </c>
      <c r="BZ3" s="40">
        <v>54.395400000000002</v>
      </c>
      <c r="CA3" s="40">
        <v>50.561</v>
      </c>
    </row>
    <row r="4" spans="1:81" s="39" customFormat="1" ht="18" x14ac:dyDescent="0.25">
      <c r="A4" s="49" t="s">
        <v>183</v>
      </c>
      <c r="B4" s="40">
        <v>30.877199999999998</v>
      </c>
      <c r="C4" s="40">
        <v>31.6828</v>
      </c>
      <c r="D4" s="40">
        <v>31.003399999999999</v>
      </c>
      <c r="E4" s="40">
        <v>31.754999999999999</v>
      </c>
      <c r="F4" s="40">
        <v>32.478700000000003</v>
      </c>
      <c r="G4" s="40">
        <v>32.436500000000002</v>
      </c>
      <c r="H4" s="40">
        <v>31.620899999999999</v>
      </c>
      <c r="I4" s="40">
        <v>31.0305</v>
      </c>
      <c r="J4" s="40">
        <v>31.9026</v>
      </c>
      <c r="K4" s="40">
        <v>32.218699999999998</v>
      </c>
      <c r="L4" s="40">
        <v>31.909800000000001</v>
      </c>
      <c r="M4" s="40">
        <v>32.650100000000002</v>
      </c>
      <c r="N4" s="40">
        <v>31.613700000000001</v>
      </c>
      <c r="O4" s="40">
        <v>30.801600000000001</v>
      </c>
      <c r="P4" s="40">
        <v>31.519200000000001</v>
      </c>
      <c r="Q4" s="40">
        <v>31.796500000000002</v>
      </c>
      <c r="R4" s="40">
        <v>31.898199999999999</v>
      </c>
      <c r="S4" s="40">
        <v>30.690999999999999</v>
      </c>
      <c r="T4" s="42">
        <v>29.035499999999999</v>
      </c>
      <c r="U4" s="42">
        <v>30.142700000000001</v>
      </c>
      <c r="V4" s="42">
        <v>29.228300000000001</v>
      </c>
      <c r="W4" s="42">
        <v>29.6845</v>
      </c>
      <c r="X4" s="42">
        <v>29.0639</v>
      </c>
      <c r="Y4" s="42">
        <v>29.3813</v>
      </c>
      <c r="Z4" s="42">
        <v>28.010400000000001</v>
      </c>
      <c r="AA4" s="42">
        <v>29.560500000000001</v>
      </c>
      <c r="AB4" s="42">
        <v>29.583300000000001</v>
      </c>
      <c r="AC4" s="42">
        <v>28.471399999999999</v>
      </c>
      <c r="AD4" s="42">
        <v>29.925000000000001</v>
      </c>
      <c r="AE4" s="42">
        <v>28.939299999999999</v>
      </c>
      <c r="AF4" s="40"/>
      <c r="AG4" s="40">
        <v>32.131999999999998</v>
      </c>
      <c r="AH4" s="40">
        <v>32.207700000000003</v>
      </c>
      <c r="AI4" s="40">
        <v>30.966999999999999</v>
      </c>
      <c r="AJ4" s="40">
        <v>31.058700000000002</v>
      </c>
      <c r="AK4" s="40">
        <v>31.565899999999999</v>
      </c>
      <c r="AL4" s="40">
        <v>29.4437</v>
      </c>
      <c r="AM4" s="40">
        <v>32.534799999999997</v>
      </c>
      <c r="AN4" s="40">
        <v>30.884699999999999</v>
      </c>
      <c r="AO4" s="40">
        <v>32.159999999999997</v>
      </c>
      <c r="AP4" s="40">
        <v>30.805599999999998</v>
      </c>
      <c r="AQ4" s="40">
        <v>30.2516</v>
      </c>
      <c r="AR4" s="40">
        <v>31.5578</v>
      </c>
      <c r="AS4" s="40">
        <v>31.014199999999999</v>
      </c>
      <c r="AT4" s="40">
        <v>31.546399999999998</v>
      </c>
      <c r="AU4" s="40">
        <v>30.739699999999999</v>
      </c>
      <c r="AV4" s="40">
        <v>30.580100000000002</v>
      </c>
      <c r="AW4" s="40">
        <v>31.53</v>
      </c>
      <c r="AX4" s="40">
        <v>31.444099999999999</v>
      </c>
      <c r="AY4" s="40">
        <v>28.4694</v>
      </c>
      <c r="AZ4" s="40">
        <v>30.1892</v>
      </c>
      <c r="BA4" s="40">
        <v>29.290900000000001</v>
      </c>
      <c r="BB4" s="40">
        <v>29.8262</v>
      </c>
      <c r="BC4" s="40">
        <v>28.420400000000001</v>
      </c>
      <c r="BD4" s="40">
        <v>28.401399999999999</v>
      </c>
      <c r="BE4" s="40">
        <v>31.471900000000002</v>
      </c>
      <c r="BF4" s="40">
        <v>32.2804</v>
      </c>
      <c r="BG4" s="40">
        <v>32.460299999999997</v>
      </c>
      <c r="BH4" s="40"/>
      <c r="BI4" s="40">
        <v>29.759</v>
      </c>
      <c r="BJ4" s="40">
        <v>27.5608</v>
      </c>
      <c r="BK4" s="40">
        <v>27.696200000000001</v>
      </c>
      <c r="BL4" s="40">
        <v>27.811900000000001</v>
      </c>
      <c r="BM4" s="40">
        <v>29.538</v>
      </c>
      <c r="BN4" s="40">
        <v>28.610800000000001</v>
      </c>
      <c r="BO4" s="40">
        <v>30.373699999999999</v>
      </c>
      <c r="BP4" s="40">
        <v>29.846499999999999</v>
      </c>
      <c r="BQ4" s="40">
        <v>33.035200000000003</v>
      </c>
      <c r="BR4" s="40">
        <v>26.954499999999999</v>
      </c>
      <c r="BS4" s="40">
        <v>30.1309</v>
      </c>
      <c r="BT4" s="40">
        <v>28.201599999999999</v>
      </c>
      <c r="BU4" s="40">
        <v>27.244800000000001</v>
      </c>
      <c r="BV4" s="40">
        <v>27.047999999999998</v>
      </c>
      <c r="BW4" s="40">
        <v>29.895900000000001</v>
      </c>
      <c r="BX4" s="40">
        <v>30.240600000000001</v>
      </c>
      <c r="BY4" s="40">
        <v>30.197700000000001</v>
      </c>
      <c r="BZ4" s="40">
        <v>28.186599999999999</v>
      </c>
      <c r="CA4" s="40">
        <v>29.630600000000001</v>
      </c>
    </row>
    <row r="5" spans="1:81" s="39" customFormat="1" x14ac:dyDescent="0.25">
      <c r="A5" s="49" t="s">
        <v>149</v>
      </c>
      <c r="B5" s="40">
        <v>15.09</v>
      </c>
      <c r="C5" s="40">
        <v>16.224499999999999</v>
      </c>
      <c r="D5" s="40">
        <v>15.329499999999999</v>
      </c>
      <c r="E5" s="40">
        <v>16.1722</v>
      </c>
      <c r="F5" s="40">
        <v>16.981200000000001</v>
      </c>
      <c r="G5" s="40">
        <v>16.648900000000001</v>
      </c>
      <c r="H5" s="40">
        <v>15.5358</v>
      </c>
      <c r="I5" s="40">
        <v>15.5045</v>
      </c>
      <c r="J5" s="40">
        <v>15.9299</v>
      </c>
      <c r="K5" s="40">
        <v>16.0566</v>
      </c>
      <c r="L5" s="40">
        <v>16.070699999999999</v>
      </c>
      <c r="M5" s="40">
        <v>16.7651</v>
      </c>
      <c r="N5" s="40">
        <v>15.7255</v>
      </c>
      <c r="O5" s="40">
        <v>15.0633</v>
      </c>
      <c r="P5" s="40">
        <v>15.7826</v>
      </c>
      <c r="Q5" s="40">
        <v>16.3169</v>
      </c>
      <c r="R5" s="40">
        <v>16.683399999999999</v>
      </c>
      <c r="S5" s="40">
        <v>15.1197</v>
      </c>
      <c r="T5" s="42">
        <v>13.452500000000001</v>
      </c>
      <c r="U5" s="42">
        <v>14.111499999999999</v>
      </c>
      <c r="V5" s="42">
        <v>13.28</v>
      </c>
      <c r="W5" s="42">
        <v>13.7172</v>
      </c>
      <c r="X5" s="42">
        <v>13.044600000000001</v>
      </c>
      <c r="Y5" s="42">
        <v>13.7197</v>
      </c>
      <c r="Z5" s="42">
        <v>12.076599999999999</v>
      </c>
      <c r="AA5" s="42">
        <v>13.6501</v>
      </c>
      <c r="AB5" s="42">
        <v>13.629300000000001</v>
      </c>
      <c r="AC5" s="42">
        <v>12.3689</v>
      </c>
      <c r="AD5" s="42">
        <v>14.2422</v>
      </c>
      <c r="AE5" s="42">
        <v>12.8996</v>
      </c>
      <c r="AF5" s="40"/>
      <c r="AG5" s="40">
        <v>16.2898</v>
      </c>
      <c r="AH5" s="40">
        <v>16.1492</v>
      </c>
      <c r="AI5" s="40">
        <v>14.937900000000001</v>
      </c>
      <c r="AJ5" s="40">
        <v>14.951000000000001</v>
      </c>
      <c r="AK5" s="40">
        <v>15.494899999999999</v>
      </c>
      <c r="AL5" s="40">
        <v>14.1564</v>
      </c>
      <c r="AM5" s="40">
        <v>16.5793</v>
      </c>
      <c r="AN5" s="40">
        <v>15.022</v>
      </c>
      <c r="AO5" s="40">
        <v>16.589200000000002</v>
      </c>
      <c r="AP5" s="40">
        <v>15.065799999999999</v>
      </c>
      <c r="AQ5" s="40">
        <v>14.2364</v>
      </c>
      <c r="AR5" s="40">
        <v>15.856999999999999</v>
      </c>
      <c r="AS5" s="40">
        <v>15.0852</v>
      </c>
      <c r="AT5" s="40">
        <v>15.755100000000001</v>
      </c>
      <c r="AU5" s="40">
        <v>14.841799999999999</v>
      </c>
      <c r="AV5" s="40">
        <v>14.7134</v>
      </c>
      <c r="AW5" s="40">
        <v>15.832100000000001</v>
      </c>
      <c r="AX5" s="40">
        <v>15.9579</v>
      </c>
      <c r="AY5" s="40">
        <v>12.5428</v>
      </c>
      <c r="AZ5" s="40">
        <v>14.1967</v>
      </c>
      <c r="BA5" s="40">
        <v>13.130100000000001</v>
      </c>
      <c r="BB5" s="40">
        <v>13.752700000000001</v>
      </c>
      <c r="BC5" s="40">
        <v>12.534000000000001</v>
      </c>
      <c r="BD5" s="40">
        <v>12.217700000000001</v>
      </c>
      <c r="BE5" s="40">
        <v>15.8424</v>
      </c>
      <c r="BF5" s="40">
        <v>16.2121</v>
      </c>
      <c r="BG5" s="40">
        <v>16.907800000000002</v>
      </c>
      <c r="BH5" s="40"/>
      <c r="BI5" s="40">
        <v>13.520899999999999</v>
      </c>
      <c r="BJ5" s="40">
        <v>10.67</v>
      </c>
      <c r="BK5" s="40">
        <v>11.3705</v>
      </c>
      <c r="BL5" s="40">
        <v>11.293699999999999</v>
      </c>
      <c r="BM5" s="40">
        <v>12.933199999999999</v>
      </c>
      <c r="BN5" s="40">
        <v>11.972899999999999</v>
      </c>
      <c r="BO5" s="40">
        <v>14.3741</v>
      </c>
      <c r="BP5" s="40">
        <v>13.872999999999999</v>
      </c>
      <c r="BQ5" s="40">
        <v>17.296900000000001</v>
      </c>
      <c r="BR5" s="40">
        <v>10.3531</v>
      </c>
      <c r="BS5" s="40">
        <v>14.161799999999999</v>
      </c>
      <c r="BT5" s="40">
        <v>11.7173</v>
      </c>
      <c r="BU5" s="40">
        <v>10.7338</v>
      </c>
      <c r="BV5" s="40">
        <v>10.4818</v>
      </c>
      <c r="BW5" s="40">
        <v>13.972899999999999</v>
      </c>
      <c r="BX5" s="40">
        <v>14.306900000000001</v>
      </c>
      <c r="BY5" s="40">
        <v>13.8811</v>
      </c>
      <c r="BZ5" s="40">
        <v>11.526899999999999</v>
      </c>
      <c r="CA5" s="40">
        <v>13.6471</v>
      </c>
    </row>
    <row r="6" spans="1:81" s="39" customFormat="1" ht="18" x14ac:dyDescent="0.25">
      <c r="A6" s="49" t="s">
        <v>184</v>
      </c>
      <c r="B6" s="40">
        <v>2.9811100000000001</v>
      </c>
      <c r="C6" s="40">
        <v>2.4483600000000001</v>
      </c>
      <c r="D6" s="40">
        <v>2.8180100000000001</v>
      </c>
      <c r="E6" s="40">
        <v>2.3423500000000002</v>
      </c>
      <c r="F6" s="40">
        <v>2.0146099999999998</v>
      </c>
      <c r="G6" s="40">
        <v>2.0343900000000001</v>
      </c>
      <c r="H6" s="40">
        <v>2.5583800000000001</v>
      </c>
      <c r="I6" s="40">
        <v>2.8181500000000002</v>
      </c>
      <c r="J6" s="40">
        <v>2.5312199999999998</v>
      </c>
      <c r="K6" s="40">
        <v>2.39012</v>
      </c>
      <c r="L6" s="40">
        <v>2.3664700000000001</v>
      </c>
      <c r="M6" s="40">
        <v>1.97956</v>
      </c>
      <c r="N6" s="40">
        <v>2.5046200000000001</v>
      </c>
      <c r="O6" s="40">
        <v>3.0061599999999999</v>
      </c>
      <c r="P6" s="40">
        <v>2.59775</v>
      </c>
      <c r="Q6" s="40">
        <v>2.2895699999999999</v>
      </c>
      <c r="R6" s="40">
        <v>2.2483900000000001</v>
      </c>
      <c r="S6" s="40">
        <v>3.0819999999999999</v>
      </c>
      <c r="T6" s="42">
        <v>3.8990100000000001</v>
      </c>
      <c r="U6" s="42">
        <v>3.5715699999999999</v>
      </c>
      <c r="V6" s="42">
        <v>3.8978000000000002</v>
      </c>
      <c r="W6" s="42">
        <v>3.7061000000000002</v>
      </c>
      <c r="X6" s="42">
        <v>3.8780800000000002</v>
      </c>
      <c r="Y6" s="42">
        <v>3.7034899999999999</v>
      </c>
      <c r="Z6" s="42">
        <v>4.5646800000000001</v>
      </c>
      <c r="AA6" s="42">
        <v>3.6910099999999999</v>
      </c>
      <c r="AB6" s="42">
        <v>3.6757300000000002</v>
      </c>
      <c r="AC6" s="42">
        <v>4.3166200000000003</v>
      </c>
      <c r="AD6" s="42">
        <v>3.5600999999999998</v>
      </c>
      <c r="AE6" s="42">
        <v>3.9192100000000001</v>
      </c>
      <c r="AF6" s="40"/>
      <c r="AG6" s="40">
        <v>2.2034799999999999</v>
      </c>
      <c r="AH6" s="40">
        <v>2.1507399999999999</v>
      </c>
      <c r="AI6" s="40">
        <v>3.0792899999999999</v>
      </c>
      <c r="AJ6" s="40">
        <v>2.8934099999999998</v>
      </c>
      <c r="AK6" s="40">
        <v>2.7216499999999999</v>
      </c>
      <c r="AL6" s="40">
        <v>3.1865299999999999</v>
      </c>
      <c r="AM6" s="40">
        <v>2.11558</v>
      </c>
      <c r="AN6" s="40">
        <v>2.9154</v>
      </c>
      <c r="AO6" s="40">
        <v>2.1606700000000001</v>
      </c>
      <c r="AP6" s="40">
        <v>3.0017</v>
      </c>
      <c r="AQ6" s="40">
        <v>3.3326699999999998</v>
      </c>
      <c r="AR6" s="40">
        <v>2.5267400000000002</v>
      </c>
      <c r="AS6" s="40">
        <v>2.9188900000000002</v>
      </c>
      <c r="AT6" s="40">
        <v>2.57707</v>
      </c>
      <c r="AU6" s="40">
        <v>3.3790900000000001</v>
      </c>
      <c r="AV6" s="40">
        <v>2.8132299999999999</v>
      </c>
      <c r="AW6" s="40">
        <v>2.6855799999999999</v>
      </c>
      <c r="AX6" s="40">
        <v>2.53085</v>
      </c>
      <c r="AY6" s="40">
        <v>4.2465700000000002</v>
      </c>
      <c r="AZ6" s="40">
        <v>3.4461300000000001</v>
      </c>
      <c r="BA6" s="40">
        <v>3.9340099999999998</v>
      </c>
      <c r="BB6" s="40">
        <v>3.8152900000000001</v>
      </c>
      <c r="BC6" s="40">
        <v>4.45547</v>
      </c>
      <c r="BD6" s="40">
        <v>4.42164</v>
      </c>
      <c r="BE6" s="40">
        <v>2.62181</v>
      </c>
      <c r="BF6" s="40">
        <v>2.3595100000000002</v>
      </c>
      <c r="BG6" s="40">
        <v>2.0027300000000001</v>
      </c>
      <c r="BH6" s="40"/>
      <c r="BI6" s="40">
        <v>3.8976899999999999</v>
      </c>
      <c r="BJ6" s="40">
        <v>5.4262199999999998</v>
      </c>
      <c r="BK6" s="40">
        <v>5.1593799999999996</v>
      </c>
      <c r="BL6" s="40">
        <v>5.02447</v>
      </c>
      <c r="BM6" s="40">
        <v>4.1766800000000002</v>
      </c>
      <c r="BN6" s="40">
        <v>4.7254199999999997</v>
      </c>
      <c r="BO6" s="40">
        <v>3.39506</v>
      </c>
      <c r="BP6" s="40">
        <v>3.8011499999999998</v>
      </c>
      <c r="BQ6" s="40">
        <v>1.8168500000000001</v>
      </c>
      <c r="BR6" s="40">
        <v>5.4970100000000004</v>
      </c>
      <c r="BS6" s="40">
        <v>3.42578</v>
      </c>
      <c r="BT6" s="40">
        <v>4.8316299999999996</v>
      </c>
      <c r="BU6" s="40">
        <v>5.5079399999999996</v>
      </c>
      <c r="BV6" s="40">
        <v>5.5930299999999997</v>
      </c>
      <c r="BW6" s="40">
        <v>3.4792900000000002</v>
      </c>
      <c r="BX6" s="40">
        <v>3.46644</v>
      </c>
      <c r="BY6" s="40">
        <v>3.5444200000000001</v>
      </c>
      <c r="BZ6" s="40">
        <v>5.0101500000000003</v>
      </c>
      <c r="CA6" s="40">
        <v>3.8000099999999999</v>
      </c>
    </row>
    <row r="7" spans="1:81" s="39" customFormat="1" ht="18" x14ac:dyDescent="0.25">
      <c r="A7" s="49" t="s">
        <v>177</v>
      </c>
      <c r="B7" s="40">
        <v>0.12370399999999999</v>
      </c>
      <c r="C7" s="40">
        <v>0.11185199999999999</v>
      </c>
      <c r="D7" s="40">
        <v>0.13042300000000001</v>
      </c>
      <c r="E7" s="40">
        <v>0.107629</v>
      </c>
      <c r="F7" s="40">
        <v>7.4455999999999994E-2</v>
      </c>
      <c r="G7" s="40">
        <v>0.117005</v>
      </c>
      <c r="H7" s="40">
        <v>0.108904</v>
      </c>
      <c r="I7" s="40">
        <v>0.116663</v>
      </c>
      <c r="J7" s="40">
        <v>8.6675000000000002E-2</v>
      </c>
      <c r="K7" s="40">
        <v>0.100036</v>
      </c>
      <c r="L7" s="40">
        <v>9.8969000000000001E-2</v>
      </c>
      <c r="M7" s="40">
        <v>6.9993E-2</v>
      </c>
      <c r="N7" s="40">
        <v>9.7750000000000004E-2</v>
      </c>
      <c r="O7" s="40">
        <v>0.158445</v>
      </c>
      <c r="P7" s="40">
        <v>0.106004</v>
      </c>
      <c r="Q7" s="40">
        <v>0.104973</v>
      </c>
      <c r="R7" s="40">
        <v>9.4185000000000005E-2</v>
      </c>
      <c r="S7" s="40">
        <v>0.15962200000000001</v>
      </c>
      <c r="T7" s="42">
        <v>0.18215300000000001</v>
      </c>
      <c r="U7" s="42">
        <v>0.166376</v>
      </c>
      <c r="V7" s="42">
        <v>0.30471100000000001</v>
      </c>
      <c r="W7" s="42">
        <v>0.27494000000000002</v>
      </c>
      <c r="X7" s="42">
        <v>0.31875500000000001</v>
      </c>
      <c r="Y7" s="42">
        <v>0.22256899999999999</v>
      </c>
      <c r="Z7" s="42">
        <v>0.42627599999999999</v>
      </c>
      <c r="AA7" s="42">
        <v>0.288661</v>
      </c>
      <c r="AB7" s="42">
        <v>0.26924300000000001</v>
      </c>
      <c r="AC7" s="42">
        <v>0.35864299999999999</v>
      </c>
      <c r="AD7" s="42">
        <v>0.174266</v>
      </c>
      <c r="AE7" s="42">
        <v>0.25376900000000002</v>
      </c>
      <c r="AF7" s="40"/>
      <c r="AG7" s="40">
        <v>0.11966300000000001</v>
      </c>
      <c r="AH7" s="40">
        <v>0.108751</v>
      </c>
      <c r="AI7" s="40">
        <v>0.184169</v>
      </c>
      <c r="AJ7" s="40">
        <v>0.169932</v>
      </c>
      <c r="AK7" s="40">
        <v>0.14471200000000001</v>
      </c>
      <c r="AL7" s="40">
        <v>0.31296299999999999</v>
      </c>
      <c r="AM7" s="40">
        <v>0.10889</v>
      </c>
      <c r="AN7" s="40">
        <v>0.15446499999999999</v>
      </c>
      <c r="AO7" s="40">
        <v>8.9127999999999999E-2</v>
      </c>
      <c r="AP7" s="40">
        <v>0.160576</v>
      </c>
      <c r="AQ7" s="40">
        <v>0.21482100000000001</v>
      </c>
      <c r="AR7" s="40">
        <v>0.123583</v>
      </c>
      <c r="AS7" s="40">
        <v>0.15724299999999999</v>
      </c>
      <c r="AT7" s="40">
        <v>0.126528</v>
      </c>
      <c r="AU7" s="40">
        <v>0.179927</v>
      </c>
      <c r="AV7" s="40">
        <v>0.24688299999999999</v>
      </c>
      <c r="AW7" s="40">
        <v>0.191499</v>
      </c>
      <c r="AX7" s="40">
        <v>0.15607099999999999</v>
      </c>
      <c r="AY7" s="40">
        <v>0.29655999999999999</v>
      </c>
      <c r="AZ7" s="40">
        <v>0.18748200000000001</v>
      </c>
      <c r="BA7" s="40">
        <v>0.33555499999999999</v>
      </c>
      <c r="BB7" s="40">
        <v>0.24313799999999999</v>
      </c>
      <c r="BC7" s="40">
        <v>0.36513400000000001</v>
      </c>
      <c r="BD7" s="40">
        <v>0.36795</v>
      </c>
      <c r="BE7" s="40">
        <v>0.12845500000000001</v>
      </c>
      <c r="BF7" s="40">
        <v>0.13070999999999999</v>
      </c>
      <c r="BG7" s="40">
        <v>8.2377000000000006E-2</v>
      </c>
      <c r="BH7" s="40"/>
      <c r="BI7" s="40">
        <v>0.22183600000000001</v>
      </c>
      <c r="BJ7" s="40">
        <v>0.39881</v>
      </c>
      <c r="BK7" s="40">
        <v>0.31216500000000003</v>
      </c>
      <c r="BL7" s="40">
        <v>0.31920399999999999</v>
      </c>
      <c r="BM7" s="40">
        <v>0.22647600000000001</v>
      </c>
      <c r="BN7" s="40">
        <v>0.28835899999999998</v>
      </c>
      <c r="BO7" s="40">
        <v>0.21407799999999999</v>
      </c>
      <c r="BP7" s="40">
        <v>0.222936</v>
      </c>
      <c r="BQ7" s="40">
        <v>6.2472E-2</v>
      </c>
      <c r="BR7" s="40">
        <v>0.43259999999999998</v>
      </c>
      <c r="BS7" s="40">
        <v>0.190832</v>
      </c>
      <c r="BT7" s="40">
        <v>0.31014199999999997</v>
      </c>
      <c r="BU7" s="40">
        <v>0.41573300000000002</v>
      </c>
      <c r="BV7" s="40">
        <v>0.41486299999999998</v>
      </c>
      <c r="BW7" s="40">
        <v>0.21454200000000001</v>
      </c>
      <c r="BX7" s="40">
        <v>0.178816</v>
      </c>
      <c r="BY7" s="40">
        <v>0.21079400000000001</v>
      </c>
      <c r="BZ7" s="40">
        <v>0.32912799999999998</v>
      </c>
      <c r="CA7" s="40">
        <v>0.236207</v>
      </c>
    </row>
    <row r="8" spans="1:81" s="39" customFormat="1" x14ac:dyDescent="0.25">
      <c r="A8" s="41" t="s">
        <v>0</v>
      </c>
      <c r="B8" s="44">
        <f t="shared" ref="B8:AI8" si="0">SUM(B3:B7)</f>
        <v>97.445714000000009</v>
      </c>
      <c r="C8" s="44">
        <f t="shared" si="0"/>
        <v>98.577311999999992</v>
      </c>
      <c r="D8" s="44">
        <f t="shared" si="0"/>
        <v>97.368832999999995</v>
      </c>
      <c r="E8" s="44">
        <f t="shared" si="0"/>
        <v>97.347978999999995</v>
      </c>
      <c r="F8" s="44">
        <f t="shared" si="0"/>
        <v>97.733766000000003</v>
      </c>
      <c r="G8" s="44">
        <f t="shared" si="0"/>
        <v>98.06199500000001</v>
      </c>
      <c r="H8" s="44">
        <f t="shared" si="0"/>
        <v>98.896083999999988</v>
      </c>
      <c r="I8" s="44">
        <f t="shared" si="0"/>
        <v>97.950313000000008</v>
      </c>
      <c r="J8" s="44">
        <f t="shared" si="0"/>
        <v>98.975695000000002</v>
      </c>
      <c r="K8" s="44">
        <f t="shared" si="0"/>
        <v>99.382055999999992</v>
      </c>
      <c r="L8" s="44">
        <f t="shared" si="0"/>
        <v>98.755239000000003</v>
      </c>
      <c r="M8" s="44">
        <f t="shared" si="0"/>
        <v>98.104153000000011</v>
      </c>
      <c r="N8" s="44">
        <f t="shared" si="0"/>
        <v>98.061970000000002</v>
      </c>
      <c r="O8" s="44">
        <f t="shared" si="0"/>
        <v>98.02020499999999</v>
      </c>
      <c r="P8" s="44">
        <f t="shared" si="0"/>
        <v>97.682354000000004</v>
      </c>
      <c r="Q8" s="44">
        <f t="shared" si="0"/>
        <v>97.423943000000008</v>
      </c>
      <c r="R8" s="44">
        <f t="shared" si="0"/>
        <v>97.816474999999983</v>
      </c>
      <c r="S8" s="44">
        <f t="shared" si="0"/>
        <v>97.527221999999981</v>
      </c>
      <c r="T8" s="45">
        <f t="shared" si="0"/>
        <v>97.121263000000013</v>
      </c>
      <c r="U8" s="45">
        <f t="shared" si="0"/>
        <v>98.078545999999989</v>
      </c>
      <c r="V8" s="45">
        <f t="shared" si="0"/>
        <v>98.198510999999996</v>
      </c>
      <c r="W8" s="45">
        <f t="shared" si="0"/>
        <v>98.580140000000014</v>
      </c>
      <c r="X8" s="45">
        <f t="shared" si="0"/>
        <v>97.898834999999991</v>
      </c>
      <c r="Y8" s="45">
        <f t="shared" si="0"/>
        <v>97.656258999999991</v>
      </c>
      <c r="Z8" s="45">
        <f t="shared" si="0"/>
        <v>97.007555999999994</v>
      </c>
      <c r="AA8" s="45">
        <f t="shared" si="0"/>
        <v>97.426171000000011</v>
      </c>
      <c r="AB8" s="45">
        <f t="shared" si="0"/>
        <v>98.495173000000008</v>
      </c>
      <c r="AC8" s="45">
        <f t="shared" si="0"/>
        <v>97.940862999999993</v>
      </c>
      <c r="AD8" s="45">
        <f t="shared" si="0"/>
        <v>98.423666000000011</v>
      </c>
      <c r="AE8" s="45">
        <f t="shared" si="0"/>
        <v>98.21057900000001</v>
      </c>
      <c r="AF8" s="44"/>
      <c r="AG8" s="44">
        <f t="shared" si="0"/>
        <v>98.143743000000001</v>
      </c>
      <c r="AH8" s="44">
        <f t="shared" si="0"/>
        <v>97.783591000000001</v>
      </c>
      <c r="AI8" s="44">
        <f t="shared" si="0"/>
        <v>98.422459000000003</v>
      </c>
      <c r="AJ8" s="44">
        <f t="shared" ref="AJ8:BS8" si="1">SUM(AJ3:AJ7)</f>
        <v>98.213242000000008</v>
      </c>
      <c r="AK8" s="44">
        <f t="shared" si="1"/>
        <v>98.706361999999999</v>
      </c>
      <c r="AL8" s="44">
        <f t="shared" si="1"/>
        <v>97.759493000000006</v>
      </c>
      <c r="AM8" s="44">
        <f t="shared" si="1"/>
        <v>98.558869999999999</v>
      </c>
      <c r="AN8" s="44">
        <f t="shared" si="1"/>
        <v>98.457665000000006</v>
      </c>
      <c r="AO8" s="44">
        <f t="shared" si="1"/>
        <v>98.511797999999999</v>
      </c>
      <c r="AP8" s="44">
        <f t="shared" si="1"/>
        <v>97.245875999999996</v>
      </c>
      <c r="AQ8" s="44">
        <f t="shared" si="1"/>
        <v>97.594690999999997</v>
      </c>
      <c r="AR8" s="44">
        <f t="shared" si="1"/>
        <v>97.378822999999997</v>
      </c>
      <c r="AS8" s="44">
        <f t="shared" si="1"/>
        <v>98.191833000000003</v>
      </c>
      <c r="AT8" s="44">
        <f t="shared" si="1"/>
        <v>98.054698000000002</v>
      </c>
      <c r="AU8" s="44">
        <f t="shared" si="1"/>
        <v>98.599317000000013</v>
      </c>
      <c r="AV8" s="44">
        <f t="shared" si="1"/>
        <v>98.279212999999999</v>
      </c>
      <c r="AW8" s="44">
        <f t="shared" si="1"/>
        <v>97.965578999999991</v>
      </c>
      <c r="AX8" s="44">
        <f t="shared" si="1"/>
        <v>97.636220999999992</v>
      </c>
      <c r="AY8" s="44">
        <f t="shared" si="1"/>
        <v>97.204830000000001</v>
      </c>
      <c r="AZ8" s="44">
        <f t="shared" si="1"/>
        <v>98.494711999999993</v>
      </c>
      <c r="BA8" s="44">
        <f t="shared" si="1"/>
        <v>97.536065000000008</v>
      </c>
      <c r="BB8" s="44">
        <f t="shared" si="1"/>
        <v>97.991728000000009</v>
      </c>
      <c r="BC8" s="44">
        <f t="shared" si="1"/>
        <v>97.395904000000016</v>
      </c>
      <c r="BD8" s="44">
        <f t="shared" si="1"/>
        <v>97.525689999999983</v>
      </c>
      <c r="BE8" s="44">
        <f t="shared" si="1"/>
        <v>97.609864999999999</v>
      </c>
      <c r="BF8" s="44">
        <f t="shared" si="1"/>
        <v>99.065919999999977</v>
      </c>
      <c r="BG8" s="44">
        <f t="shared" si="1"/>
        <v>97.786906999999985</v>
      </c>
      <c r="BH8" s="44"/>
      <c r="BI8" s="44">
        <f t="shared" si="1"/>
        <v>99.398125999999991</v>
      </c>
      <c r="BJ8" s="44">
        <f t="shared" si="1"/>
        <v>99.711830000000006</v>
      </c>
      <c r="BK8" s="44">
        <f t="shared" si="1"/>
        <v>97.905145000000005</v>
      </c>
      <c r="BL8" s="44">
        <f t="shared" si="1"/>
        <v>97.753873999999996</v>
      </c>
      <c r="BM8" s="44">
        <f t="shared" si="1"/>
        <v>97.913756000000006</v>
      </c>
      <c r="BN8" s="44">
        <f t="shared" si="1"/>
        <v>98.256478999999999</v>
      </c>
      <c r="BO8" s="44">
        <f t="shared" si="1"/>
        <v>97.939638000000002</v>
      </c>
      <c r="BP8" s="44">
        <f t="shared" si="1"/>
        <v>98.29828599999999</v>
      </c>
      <c r="BQ8" s="44">
        <f t="shared" si="1"/>
        <v>98.245822000000004</v>
      </c>
      <c r="BR8" s="44">
        <f t="shared" si="1"/>
        <v>97.646409999999989</v>
      </c>
      <c r="BS8" s="44">
        <f t="shared" si="1"/>
        <v>98.167712000000009</v>
      </c>
      <c r="BT8" s="44">
        <f>SUM(BT3:BT7)</f>
        <v>98.602871999999991</v>
      </c>
      <c r="BU8" s="44">
        <f t="shared" ref="BU8:CA8" si="2">SUM(BU3:BU7)</f>
        <v>98.287073000000007</v>
      </c>
      <c r="BV8" s="44">
        <f t="shared" si="2"/>
        <v>98.160493000000002</v>
      </c>
      <c r="BW8" s="44">
        <f t="shared" si="2"/>
        <v>97.538532000000004</v>
      </c>
      <c r="BX8" s="44">
        <f t="shared" si="2"/>
        <v>97.942156000000011</v>
      </c>
      <c r="BY8" s="44">
        <f t="shared" si="2"/>
        <v>98.527314000000018</v>
      </c>
      <c r="BZ8" s="44">
        <f>SUM(BZ3:BZ7)</f>
        <v>99.448177999999984</v>
      </c>
      <c r="CA8" s="44">
        <f t="shared" si="2"/>
        <v>97.874916999999982</v>
      </c>
    </row>
    <row r="9" spans="1:81" s="13" customFormat="1" x14ac:dyDescent="0.25">
      <c r="A9" s="19" t="s">
        <v>157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</row>
    <row r="10" spans="1:81" s="13" customFormat="1" x14ac:dyDescent="0.25">
      <c r="A10" s="17" t="s">
        <v>158</v>
      </c>
      <c r="B10" s="9">
        <v>2.2700969999999998</v>
      </c>
      <c r="C10" s="9">
        <v>2.2370969999999999</v>
      </c>
      <c r="D10" s="9">
        <v>2.2601309999999999</v>
      </c>
      <c r="E10" s="9">
        <v>2.2136659999999999</v>
      </c>
      <c r="F10" s="9">
        <v>2.1736780000000002</v>
      </c>
      <c r="G10" s="9">
        <v>2.1923159999999999</v>
      </c>
      <c r="H10" s="9">
        <v>2.2660360000000002</v>
      </c>
      <c r="I10" s="9">
        <v>2.265037</v>
      </c>
      <c r="J10" s="9">
        <v>2.2438069999999999</v>
      </c>
      <c r="K10" s="9">
        <v>2.238194</v>
      </c>
      <c r="L10" s="9">
        <v>2.2390840000000001</v>
      </c>
      <c r="M10" s="9">
        <v>2.1829179999999999</v>
      </c>
      <c r="N10" s="9">
        <v>2.2452179999999999</v>
      </c>
      <c r="O10" s="9">
        <v>2.284173</v>
      </c>
      <c r="P10" s="9">
        <v>2.2361939999999998</v>
      </c>
      <c r="Q10" s="9">
        <v>2.2103120000000001</v>
      </c>
      <c r="R10" s="9">
        <v>2.2029670000000001</v>
      </c>
      <c r="S10" s="9">
        <v>2.27454</v>
      </c>
      <c r="T10" s="9">
        <v>2.368512</v>
      </c>
      <c r="U10" s="9">
        <v>2.3277990000000002</v>
      </c>
      <c r="V10" s="9">
        <v>2.3831009999999999</v>
      </c>
      <c r="W10" s="9">
        <v>2.3630680000000002</v>
      </c>
      <c r="X10" s="9">
        <v>2.3927719999999999</v>
      </c>
      <c r="Y10" s="9">
        <v>2.3600699999999999</v>
      </c>
      <c r="Z10" s="9">
        <v>2.4293200000000001</v>
      </c>
      <c r="AA10" s="9">
        <v>2.3487580000000001</v>
      </c>
      <c r="AB10" s="9">
        <v>2.369834</v>
      </c>
      <c r="AC10" s="9">
        <v>2.4265089999999998</v>
      </c>
      <c r="AD10" s="9">
        <v>2.3393790000000001</v>
      </c>
      <c r="AE10" s="9">
        <v>2.4091640000000001</v>
      </c>
      <c r="AF10" s="9"/>
      <c r="AG10" s="9">
        <v>2.2141920000000002</v>
      </c>
      <c r="AH10" s="9">
        <v>2.2102029999999999</v>
      </c>
      <c r="AI10" s="9">
        <v>2.2860019999999999</v>
      </c>
      <c r="AJ10" s="9">
        <v>2.284087</v>
      </c>
      <c r="AK10" s="9">
        <v>2.259789</v>
      </c>
      <c r="AL10" s="9">
        <v>2.3587129999999998</v>
      </c>
      <c r="AM10" s="9">
        <v>2.1984170000000001</v>
      </c>
      <c r="AN10" s="9">
        <v>2.2938510000000001</v>
      </c>
      <c r="AO10" s="9">
        <v>2.212399</v>
      </c>
      <c r="AP10" s="9">
        <v>2.2681800000000001</v>
      </c>
      <c r="AQ10" s="9">
        <v>2.315725</v>
      </c>
      <c r="AR10" s="9">
        <v>2.2272639999999999</v>
      </c>
      <c r="AS10" s="9">
        <v>2.2805719999999998</v>
      </c>
      <c r="AT10" s="9">
        <v>2.2434859999999999</v>
      </c>
      <c r="AU10" s="9">
        <v>2.2931270000000001</v>
      </c>
      <c r="AV10" s="9">
        <v>2.314784</v>
      </c>
      <c r="AW10" s="9">
        <v>2.2344849999999998</v>
      </c>
      <c r="AX10" s="9">
        <v>2.2332990000000001</v>
      </c>
      <c r="AY10" s="9">
        <v>2.4111090000000002</v>
      </c>
      <c r="AZ10" s="9">
        <v>2.3342450000000001</v>
      </c>
      <c r="BA10" s="9">
        <v>2.3710390000000001</v>
      </c>
      <c r="BB10" s="9">
        <v>2.3416049999999999</v>
      </c>
      <c r="BC10" s="9">
        <v>2.4084569999999998</v>
      </c>
      <c r="BD10" s="9">
        <v>2.4233929999999999</v>
      </c>
      <c r="BE10" s="9">
        <v>2.2333959999999999</v>
      </c>
      <c r="BF10" s="9">
        <v>2.2238690000000001</v>
      </c>
      <c r="BG10" s="9">
        <v>2.1783510000000001</v>
      </c>
      <c r="BH10" s="9"/>
      <c r="BI10" s="9">
        <v>2.3769610000000001</v>
      </c>
      <c r="BJ10" s="9">
        <v>2.515863</v>
      </c>
      <c r="BK10" s="9">
        <v>2.4667330000000001</v>
      </c>
      <c r="BL10" s="9">
        <v>2.4657849999999999</v>
      </c>
      <c r="BM10" s="9">
        <v>2.3691300000000002</v>
      </c>
      <c r="BN10" s="9">
        <v>2.4282789999999999</v>
      </c>
      <c r="BO10" s="9">
        <v>2.3104619999999998</v>
      </c>
      <c r="BP10" s="9">
        <v>2.343661</v>
      </c>
      <c r="BQ10" s="9">
        <v>2.1559349999999999</v>
      </c>
      <c r="BR10" s="9">
        <v>2.5138199999999999</v>
      </c>
      <c r="BS10" s="9">
        <v>2.3322720000000001</v>
      </c>
      <c r="BT10" s="9">
        <v>2.456439</v>
      </c>
      <c r="BU10" s="9">
        <v>2.4999729999999998</v>
      </c>
      <c r="BV10" s="9">
        <v>2.511765</v>
      </c>
      <c r="BW10" s="9">
        <v>2.3342939999999999</v>
      </c>
      <c r="BX10" s="9">
        <v>2.317107</v>
      </c>
      <c r="BY10" s="9">
        <v>2.3413189999999999</v>
      </c>
      <c r="BZ10" s="9">
        <v>2.471994</v>
      </c>
      <c r="CA10" s="9">
        <v>2.3521930000000002</v>
      </c>
      <c r="CB10" s="9"/>
      <c r="CC10" s="9"/>
    </row>
    <row r="11" spans="1:81" s="13" customFormat="1" x14ac:dyDescent="0.25">
      <c r="A11" s="17" t="s">
        <v>159</v>
      </c>
      <c r="B11" s="9">
        <v>1.7079519999999999</v>
      </c>
      <c r="C11" s="9">
        <v>1.7360599999999999</v>
      </c>
      <c r="D11" s="9">
        <v>1.717001</v>
      </c>
      <c r="E11" s="9">
        <v>1.764014</v>
      </c>
      <c r="F11" s="9">
        <v>1.8017209999999999</v>
      </c>
      <c r="G11" s="9">
        <v>1.7897400000000001</v>
      </c>
      <c r="H11" s="9">
        <v>1.7208490000000001</v>
      </c>
      <c r="I11" s="9">
        <v>1.7085379999999999</v>
      </c>
      <c r="J11" s="9">
        <v>1.7381850000000001</v>
      </c>
      <c r="K11" s="9">
        <v>1.7479880000000001</v>
      </c>
      <c r="L11" s="9">
        <v>1.742971</v>
      </c>
      <c r="M11" s="9">
        <v>1.80091</v>
      </c>
      <c r="N11" s="9">
        <v>1.738151</v>
      </c>
      <c r="O11" s="9">
        <v>1.6923969999999999</v>
      </c>
      <c r="P11" s="9">
        <v>1.7421660000000001</v>
      </c>
      <c r="Q11" s="9">
        <v>1.7654399999999999</v>
      </c>
      <c r="R11" s="9">
        <v>1.766235</v>
      </c>
      <c r="S11" s="9">
        <v>1.697257</v>
      </c>
      <c r="T11" s="9">
        <v>1.603545</v>
      </c>
      <c r="U11" s="9">
        <v>1.6506989999999999</v>
      </c>
      <c r="V11" s="9">
        <v>1.5943309999999999</v>
      </c>
      <c r="W11" s="9">
        <v>1.61436</v>
      </c>
      <c r="X11" s="9">
        <v>1.588406</v>
      </c>
      <c r="Y11" s="9">
        <v>1.613982</v>
      </c>
      <c r="Z11" s="9">
        <v>1.5442210000000001</v>
      </c>
      <c r="AA11" s="9">
        <v>1.628633</v>
      </c>
      <c r="AB11" s="9">
        <v>1.609127</v>
      </c>
      <c r="AC11" s="9">
        <v>1.5528150000000001</v>
      </c>
      <c r="AD11" s="9">
        <v>1.6333299999999999</v>
      </c>
      <c r="AE11" s="9">
        <v>1.5740719999999999</v>
      </c>
      <c r="AF11" s="9"/>
      <c r="AG11" s="9">
        <v>1.768796</v>
      </c>
      <c r="AH11" s="9">
        <v>1.7786360000000001</v>
      </c>
      <c r="AI11" s="9">
        <v>1.69411</v>
      </c>
      <c r="AJ11" s="9">
        <v>1.7014100000000001</v>
      </c>
      <c r="AK11" s="9">
        <v>1.7235769999999999</v>
      </c>
      <c r="AL11" s="9">
        <v>1.615391</v>
      </c>
      <c r="AM11" s="9">
        <v>1.7848360000000001</v>
      </c>
      <c r="AN11" s="9">
        <v>1.6871080000000001</v>
      </c>
      <c r="AO11" s="9">
        <v>1.764918</v>
      </c>
      <c r="AP11" s="9">
        <v>1.7082919999999999</v>
      </c>
      <c r="AQ11" s="9">
        <v>1.6657550000000001</v>
      </c>
      <c r="AR11" s="9">
        <v>1.750999</v>
      </c>
      <c r="AS11" s="9">
        <v>1.7002090000000001</v>
      </c>
      <c r="AT11" s="9">
        <v>1.7360390000000001</v>
      </c>
      <c r="AU11" s="9">
        <v>1.679608</v>
      </c>
      <c r="AV11" s="9">
        <v>1.6707689999999999</v>
      </c>
      <c r="AW11" s="9">
        <v>1.7395620000000001</v>
      </c>
      <c r="AX11" s="9">
        <v>1.7402390000000001</v>
      </c>
      <c r="AY11" s="9">
        <v>1.5662609999999999</v>
      </c>
      <c r="AZ11" s="9">
        <v>1.6452059999999999</v>
      </c>
      <c r="BA11" s="9">
        <v>1.609523</v>
      </c>
      <c r="BB11" s="9">
        <v>1.634924</v>
      </c>
      <c r="BC11" s="9">
        <v>1.5626979999999999</v>
      </c>
      <c r="BD11" s="9">
        <v>1.556209</v>
      </c>
      <c r="BE11" s="9">
        <v>1.741976</v>
      </c>
      <c r="BF11" s="9">
        <v>1.7595780000000001</v>
      </c>
      <c r="BG11" s="9">
        <v>1.7986390000000001</v>
      </c>
      <c r="BH11" s="9"/>
      <c r="BI11" s="9">
        <v>1.603178</v>
      </c>
      <c r="BJ11" s="9">
        <v>1.468091</v>
      </c>
      <c r="BK11" s="9">
        <v>1.5088109999999999</v>
      </c>
      <c r="BL11" s="9">
        <v>1.5162089999999999</v>
      </c>
      <c r="BM11" s="9">
        <v>1.6159159999999999</v>
      </c>
      <c r="BN11" s="9">
        <v>1.5547679999999999</v>
      </c>
      <c r="BO11" s="9">
        <v>1.667889</v>
      </c>
      <c r="BP11" s="9">
        <v>1.630978</v>
      </c>
      <c r="BQ11" s="9">
        <v>1.8237479999999999</v>
      </c>
      <c r="BR11" s="9">
        <v>1.4673860000000001</v>
      </c>
      <c r="BS11" s="9">
        <v>1.6477299999999999</v>
      </c>
      <c r="BT11" s="9">
        <v>1.5247790000000001</v>
      </c>
      <c r="BU11" s="9">
        <v>1.4758199999999999</v>
      </c>
      <c r="BV11" s="9">
        <v>1.4659679999999999</v>
      </c>
      <c r="BW11" s="9">
        <v>1.6457379999999999</v>
      </c>
      <c r="BX11" s="9">
        <v>1.6598349999999999</v>
      </c>
      <c r="BY11" s="9">
        <v>1.643899</v>
      </c>
      <c r="BZ11" s="9">
        <v>1.509641</v>
      </c>
      <c r="CA11" s="9">
        <v>1.62453</v>
      </c>
      <c r="CB11" s="9"/>
      <c r="CC11" s="9"/>
    </row>
    <row r="12" spans="1:81" s="13" customFormat="1" x14ac:dyDescent="0.25">
      <c r="A12" s="17" t="s">
        <v>160</v>
      </c>
      <c r="B12" s="9">
        <v>0.75871599999999995</v>
      </c>
      <c r="C12" s="9">
        <v>0.80801999999999996</v>
      </c>
      <c r="D12" s="9">
        <v>0.771868</v>
      </c>
      <c r="E12" s="9">
        <v>0.816438</v>
      </c>
      <c r="F12" s="9">
        <v>0.85625099999999998</v>
      </c>
      <c r="G12" s="9">
        <v>0.83505499999999999</v>
      </c>
      <c r="H12" s="9">
        <v>0.768818</v>
      </c>
      <c r="I12" s="9">
        <v>0.77582899999999999</v>
      </c>
      <c r="J12" s="9">
        <v>0.78906500000000002</v>
      </c>
      <c r="K12" s="9">
        <v>0.79204600000000003</v>
      </c>
      <c r="L12" s="9">
        <v>0.79794200000000004</v>
      </c>
      <c r="M12" s="9">
        <v>0.84087999999999996</v>
      </c>
      <c r="N12" s="9">
        <v>0.78629099999999996</v>
      </c>
      <c r="O12" s="9">
        <v>0.75226099999999996</v>
      </c>
      <c r="P12" s="9">
        <v>0.79286999999999996</v>
      </c>
      <c r="Q12" s="9">
        <v>0.82364099999999996</v>
      </c>
      <c r="R12" s="9">
        <v>0.83954799999999996</v>
      </c>
      <c r="S12" s="9">
        <v>0.76014099999999996</v>
      </c>
      <c r="T12" s="9">
        <v>0.67514700000000005</v>
      </c>
      <c r="U12" s="9">
        <v>0.70249499999999998</v>
      </c>
      <c r="V12" s="9">
        <v>0.65847500000000003</v>
      </c>
      <c r="W12" s="9">
        <v>0.67839499999999997</v>
      </c>
      <c r="X12" s="9">
        <v>0.64794099999999999</v>
      </c>
      <c r="Y12" s="9">
        <v>0.68516100000000002</v>
      </c>
      <c r="Z12" s="9">
        <v>0.60541800000000001</v>
      </c>
      <c r="AA12" s="9">
        <v>0.68366499999999997</v>
      </c>
      <c r="AB12" s="9">
        <v>0.67403100000000005</v>
      </c>
      <c r="AC12" s="9">
        <v>0.61332900000000001</v>
      </c>
      <c r="AD12" s="9">
        <v>0.70643</v>
      </c>
      <c r="AE12" s="9">
        <v>0.63783400000000001</v>
      </c>
      <c r="AF12" s="9"/>
      <c r="AG12" s="9">
        <v>0.81522899999999998</v>
      </c>
      <c r="AH12" s="9">
        <v>0.810701</v>
      </c>
      <c r="AI12" s="9">
        <v>0.74292100000000005</v>
      </c>
      <c r="AJ12" s="9">
        <v>0.74445899999999998</v>
      </c>
      <c r="AK12" s="9">
        <v>0.76877499999999999</v>
      </c>
      <c r="AL12" s="9">
        <v>0.70630899999999996</v>
      </c>
      <c r="AM12" s="9">
        <v>0.82697100000000001</v>
      </c>
      <c r="AN12" s="9">
        <v>0.74597999999999998</v>
      </c>
      <c r="AO12" s="9">
        <v>0.82765</v>
      </c>
      <c r="AP12" s="9">
        <v>0.75958400000000004</v>
      </c>
      <c r="AQ12" s="9">
        <v>0.71283300000000005</v>
      </c>
      <c r="AR12" s="9">
        <v>0.79991500000000004</v>
      </c>
      <c r="AS12" s="9">
        <v>0.75211099999999997</v>
      </c>
      <c r="AT12" s="9">
        <v>0.78832999999999998</v>
      </c>
      <c r="AU12" s="9">
        <v>0.73710600000000004</v>
      </c>
      <c r="AV12" s="9">
        <v>0.73060599999999998</v>
      </c>
      <c r="AW12" s="9">
        <v>0.79394200000000004</v>
      </c>
      <c r="AX12" s="9">
        <v>0.80306599999999995</v>
      </c>
      <c r="AY12" s="9">
        <v>0.62714199999999998</v>
      </c>
      <c r="AZ12" s="9">
        <v>0.703457</v>
      </c>
      <c r="BA12" s="9">
        <v>0.65589500000000001</v>
      </c>
      <c r="BB12" s="9">
        <v>0.68507600000000002</v>
      </c>
      <c r="BC12" s="9">
        <v>0.62631599999999998</v>
      </c>
      <c r="BD12" s="9">
        <v>0.60871299999999995</v>
      </c>
      <c r="BE12" s="9">
        <v>0.79706200000000005</v>
      </c>
      <c r="BF12" s="9">
        <v>0.80324799999999996</v>
      </c>
      <c r="BG12" s="9">
        <v>0.85178699999999996</v>
      </c>
      <c r="BH12" s="9"/>
      <c r="BI12" s="9">
        <v>0.66208999999999996</v>
      </c>
      <c r="BJ12" s="9">
        <v>0.51668999999999998</v>
      </c>
      <c r="BK12" s="9">
        <v>0.56299900000000003</v>
      </c>
      <c r="BL12" s="9">
        <v>0.55955600000000005</v>
      </c>
      <c r="BM12" s="9">
        <v>0.64298200000000005</v>
      </c>
      <c r="BN12" s="9">
        <v>0.59133500000000006</v>
      </c>
      <c r="BO12" s="9">
        <v>0.71741600000000005</v>
      </c>
      <c r="BP12" s="9">
        <v>0.68892500000000001</v>
      </c>
      <c r="BQ12" s="9">
        <v>0.86808600000000002</v>
      </c>
      <c r="BR12" s="9">
        <v>0.51229199999999997</v>
      </c>
      <c r="BS12" s="9">
        <v>0.70394999999999996</v>
      </c>
      <c r="BT12" s="9">
        <v>0.57607299999999995</v>
      </c>
      <c r="BU12" s="9">
        <v>0.52846700000000002</v>
      </c>
      <c r="BV12" s="9">
        <v>0.51631000000000005</v>
      </c>
      <c r="BW12" s="9">
        <v>0.69900099999999998</v>
      </c>
      <c r="BX12" s="9">
        <v>0.71402699999999997</v>
      </c>
      <c r="BY12" s="9">
        <v>0.68683099999999997</v>
      </c>
      <c r="BZ12" s="9">
        <v>0.56130599999999997</v>
      </c>
      <c r="CA12" s="9">
        <v>0.68033100000000002</v>
      </c>
      <c r="CB12" s="9"/>
      <c r="CC12" s="9"/>
    </row>
    <row r="13" spans="1:81" s="13" customFormat="1" x14ac:dyDescent="0.25">
      <c r="A13" s="17" t="s">
        <v>161</v>
      </c>
      <c r="B13" s="9">
        <v>0.27113999999999999</v>
      </c>
      <c r="C13" s="9">
        <v>0.220864</v>
      </c>
      <c r="D13" s="9">
        <v>0.25694299999999998</v>
      </c>
      <c r="E13" s="9">
        <v>0.21380399999999999</v>
      </c>
      <c r="F13" s="9">
        <v>0.18342</v>
      </c>
      <c r="G13" s="9">
        <v>0.18423999999999999</v>
      </c>
      <c r="H13" s="9">
        <v>0.22919200000000001</v>
      </c>
      <c r="I13" s="9">
        <v>0.25542900000000002</v>
      </c>
      <c r="J13" s="9">
        <v>0.22678000000000001</v>
      </c>
      <c r="K13" s="9">
        <v>0.21329899999999999</v>
      </c>
      <c r="L13" s="9">
        <v>0.21295600000000001</v>
      </c>
      <c r="M13" s="9">
        <v>0.17965999999999999</v>
      </c>
      <c r="N13" s="9">
        <v>0.22614200000000001</v>
      </c>
      <c r="O13" s="9">
        <v>0.27207999999999999</v>
      </c>
      <c r="P13" s="9">
        <v>0.236404</v>
      </c>
      <c r="Q13" s="9">
        <v>0.20914099999999999</v>
      </c>
      <c r="R13" s="9">
        <v>0.20493600000000001</v>
      </c>
      <c r="S13" s="9">
        <v>0.28020699999999998</v>
      </c>
      <c r="T13" s="9">
        <v>0.35426400000000002</v>
      </c>
      <c r="U13" s="9">
        <v>0.32164100000000001</v>
      </c>
      <c r="V13" s="9">
        <v>0.349939</v>
      </c>
      <c r="W13" s="9">
        <v>0.33196199999999998</v>
      </c>
      <c r="X13" s="9">
        <v>0.34888000000000002</v>
      </c>
      <c r="Y13" s="9">
        <v>0.33437</v>
      </c>
      <c r="Z13" s="9">
        <v>0.41356100000000001</v>
      </c>
      <c r="AA13" s="9">
        <v>0.33444400000000002</v>
      </c>
      <c r="AB13" s="9">
        <v>0.32932</v>
      </c>
      <c r="AC13" s="9">
        <v>0.38760899999999998</v>
      </c>
      <c r="AD13" s="9">
        <v>0.31959199999999999</v>
      </c>
      <c r="AE13" s="9">
        <v>0.350744</v>
      </c>
      <c r="AF13" s="9"/>
      <c r="AG13" s="9">
        <v>0.199236</v>
      </c>
      <c r="AH13" s="9">
        <v>0.19530500000000001</v>
      </c>
      <c r="AI13" s="9">
        <v>0.27715899999999999</v>
      </c>
      <c r="AJ13" s="9">
        <v>0.26042599999999999</v>
      </c>
      <c r="AK13" s="9">
        <v>0.24428900000000001</v>
      </c>
      <c r="AL13" s="9">
        <v>0.28794500000000001</v>
      </c>
      <c r="AM13" s="9">
        <v>0.19134999999999999</v>
      </c>
      <c r="AN13" s="9">
        <v>0.262438</v>
      </c>
      <c r="AO13" s="9">
        <v>0.19500300000000001</v>
      </c>
      <c r="AP13" s="9">
        <v>0.27363399999999999</v>
      </c>
      <c r="AQ13" s="9">
        <v>0.301653</v>
      </c>
      <c r="AR13" s="9">
        <v>0.23091300000000001</v>
      </c>
      <c r="AS13" s="9">
        <v>0.26336700000000002</v>
      </c>
      <c r="AT13" s="9">
        <v>0.233538</v>
      </c>
      <c r="AU13" s="9">
        <v>0.30380800000000002</v>
      </c>
      <c r="AV13" s="9">
        <v>0.25255899999999998</v>
      </c>
      <c r="AW13" s="9">
        <v>0.244144</v>
      </c>
      <c r="AX13" s="9">
        <v>0.23036999999999999</v>
      </c>
      <c r="AY13" s="9">
        <v>0.384631</v>
      </c>
      <c r="AZ13" s="9">
        <v>0.309282</v>
      </c>
      <c r="BA13" s="9">
        <v>0.35526200000000002</v>
      </c>
      <c r="BB13" s="9">
        <v>0.344418</v>
      </c>
      <c r="BC13" s="9">
        <v>0.40342600000000001</v>
      </c>
      <c r="BD13" s="9">
        <v>0.398428</v>
      </c>
      <c r="BE13" s="9">
        <v>0.23857500000000001</v>
      </c>
      <c r="BF13" s="9">
        <v>0.21162400000000001</v>
      </c>
      <c r="BG13" s="9">
        <v>0.182307</v>
      </c>
      <c r="BH13" s="9"/>
      <c r="BI13" s="9">
        <v>0.34561399999999998</v>
      </c>
      <c r="BJ13" s="9">
        <v>0.47582999999999998</v>
      </c>
      <c r="BK13" s="9">
        <v>0.46236300000000002</v>
      </c>
      <c r="BL13" s="9">
        <v>0.45023600000000003</v>
      </c>
      <c r="BM13" s="9">
        <v>0.37615199999999999</v>
      </c>
      <c r="BN13" s="9">
        <v>0.42285099999999998</v>
      </c>
      <c r="BO13" s="9">
        <v>0.30717100000000003</v>
      </c>
      <c r="BP13" s="9">
        <v>0.341559</v>
      </c>
      <c r="BQ13" s="9">
        <v>0.16526299999999999</v>
      </c>
      <c r="BR13" s="9">
        <v>0.49263600000000002</v>
      </c>
      <c r="BS13" s="9">
        <v>0.30857400000000001</v>
      </c>
      <c r="BT13" s="9">
        <v>0.42961899999999997</v>
      </c>
      <c r="BU13" s="9">
        <v>0.49108400000000002</v>
      </c>
      <c r="BV13" s="9">
        <v>0.498365</v>
      </c>
      <c r="BW13" s="9">
        <v>0.31509900000000002</v>
      </c>
      <c r="BX13" s="9">
        <v>0.31332199999999999</v>
      </c>
      <c r="BY13" s="9">
        <v>0.31699300000000002</v>
      </c>
      <c r="BZ13" s="9">
        <v>0.44136199999999998</v>
      </c>
      <c r="CA13" s="9">
        <v>0.34273399999999998</v>
      </c>
      <c r="CB13" s="9"/>
      <c r="CC13" s="9"/>
    </row>
    <row r="14" spans="1:81" s="13" customFormat="1" x14ac:dyDescent="0.25">
      <c r="A14" s="17" t="s">
        <v>162</v>
      </c>
      <c r="B14" s="9">
        <v>7.1840000000000003E-3</v>
      </c>
      <c r="C14" s="9">
        <v>6.5250000000000004E-3</v>
      </c>
      <c r="D14" s="9">
        <v>7.7939999999999997E-3</v>
      </c>
      <c r="E14" s="9">
        <v>6.613E-3</v>
      </c>
      <c r="F14" s="9">
        <v>4.2030000000000001E-3</v>
      </c>
      <c r="G14" s="9">
        <v>7.1659999999999996E-3</v>
      </c>
      <c r="H14" s="9">
        <v>6.4799999999999996E-3</v>
      </c>
      <c r="I14" s="9">
        <v>7.1520000000000004E-3</v>
      </c>
      <c r="J14" s="9">
        <v>5.3080000000000002E-3</v>
      </c>
      <c r="K14" s="9">
        <v>5.8719999999999996E-3</v>
      </c>
      <c r="L14" s="9">
        <v>5.9119999999999997E-3</v>
      </c>
      <c r="M14" s="9">
        <v>4.1790000000000004E-3</v>
      </c>
      <c r="N14" s="9">
        <v>5.9519999999999998E-3</v>
      </c>
      <c r="O14" s="9">
        <v>9.5160000000000002E-3</v>
      </c>
      <c r="P14" s="9">
        <v>6.581E-3</v>
      </c>
      <c r="Q14" s="9">
        <v>6.0089999999999996E-3</v>
      </c>
      <c r="R14" s="9">
        <v>5.3940000000000004E-3</v>
      </c>
      <c r="S14" s="9">
        <v>9.5779999999999997E-3</v>
      </c>
      <c r="T14" s="9">
        <v>1.0758999999999999E-2</v>
      </c>
      <c r="U14" s="9">
        <v>1.0078E-2</v>
      </c>
      <c r="V14" s="9">
        <v>1.7711999999999999E-2</v>
      </c>
      <c r="W14" s="9">
        <v>1.5896E-2</v>
      </c>
      <c r="X14" s="9">
        <v>1.8932999999999998E-2</v>
      </c>
      <c r="Y14" s="9">
        <v>1.3082E-2</v>
      </c>
      <c r="Z14" s="9">
        <v>2.5659999999999999E-2</v>
      </c>
      <c r="AA14" s="9">
        <v>1.7295000000000001E-2</v>
      </c>
      <c r="AB14" s="9">
        <v>1.5897999999999999E-2</v>
      </c>
      <c r="AC14" s="9">
        <v>2.1253999999999999E-2</v>
      </c>
      <c r="AD14" s="9">
        <v>1.0042000000000001E-2</v>
      </c>
      <c r="AE14" s="9">
        <v>1.4718E-2</v>
      </c>
      <c r="AF14" s="9"/>
      <c r="AG14" s="9">
        <v>7.1510000000000002E-3</v>
      </c>
      <c r="AH14" s="9">
        <v>6.5750000000000001E-3</v>
      </c>
      <c r="AI14" s="9">
        <v>1.0658000000000001E-2</v>
      </c>
      <c r="AJ14" s="9">
        <v>1.008E-2</v>
      </c>
      <c r="AK14" s="9">
        <v>8.2730000000000008E-3</v>
      </c>
      <c r="AL14" s="9">
        <v>1.8412000000000001E-2</v>
      </c>
      <c r="AM14" s="9">
        <v>6.5329999999999997E-3</v>
      </c>
      <c r="AN14" s="9">
        <v>8.8710000000000004E-3</v>
      </c>
      <c r="AO14" s="9">
        <v>5.3460000000000001E-3</v>
      </c>
      <c r="AP14" s="9">
        <v>9.6030000000000004E-3</v>
      </c>
      <c r="AQ14" s="9">
        <v>1.2517E-2</v>
      </c>
      <c r="AR14" s="9">
        <v>7.2069999999999999E-3</v>
      </c>
      <c r="AS14" s="9">
        <v>9.4959999999999992E-3</v>
      </c>
      <c r="AT14" s="9">
        <v>7.7429999999999999E-3</v>
      </c>
      <c r="AU14" s="9">
        <v>1.0645999999999999E-2</v>
      </c>
      <c r="AV14" s="9">
        <v>1.4785E-2</v>
      </c>
      <c r="AW14" s="9">
        <v>1.1346999999999999E-2</v>
      </c>
      <c r="AX14" s="9">
        <v>9.5860000000000008E-3</v>
      </c>
      <c r="AY14" s="9">
        <v>1.7864999999999999E-2</v>
      </c>
      <c r="AZ14" s="9">
        <v>1.1207E-2</v>
      </c>
      <c r="BA14" s="9">
        <v>2.0223000000000001E-2</v>
      </c>
      <c r="BB14" s="9">
        <v>1.4238000000000001E-2</v>
      </c>
      <c r="BC14" s="9">
        <v>2.2022E-2</v>
      </c>
      <c r="BD14" s="9">
        <v>2.1946E-2</v>
      </c>
      <c r="BE14" s="9">
        <v>7.7889999999999999E-3</v>
      </c>
      <c r="BF14" s="9">
        <v>7.6699999999999997E-3</v>
      </c>
      <c r="BG14" s="9">
        <v>4.7980000000000002E-3</v>
      </c>
      <c r="BH14" s="9"/>
      <c r="BI14" s="9">
        <v>1.2828000000000001E-2</v>
      </c>
      <c r="BJ14" s="9">
        <v>2.3064000000000001E-2</v>
      </c>
      <c r="BK14" s="9">
        <v>1.8277000000000002E-2</v>
      </c>
      <c r="BL14" s="9">
        <v>1.8884000000000001E-2</v>
      </c>
      <c r="BM14" s="9">
        <v>1.3618999999999999E-2</v>
      </c>
      <c r="BN14" s="9">
        <v>1.7059000000000001E-2</v>
      </c>
      <c r="BO14" s="9">
        <v>1.2484E-2</v>
      </c>
      <c r="BP14" s="9">
        <v>1.3011E-2</v>
      </c>
      <c r="BQ14" s="9">
        <v>3.5850000000000001E-3</v>
      </c>
      <c r="BR14" s="9">
        <v>2.5343000000000001E-2</v>
      </c>
      <c r="BS14" s="9">
        <v>1.1247E-2</v>
      </c>
      <c r="BT14" s="9">
        <v>1.8142999999999999E-2</v>
      </c>
      <c r="BU14" s="9">
        <v>2.4629999999999999E-2</v>
      </c>
      <c r="BV14" s="9">
        <v>2.4050999999999999E-2</v>
      </c>
      <c r="BW14" s="9">
        <v>1.2511E-2</v>
      </c>
      <c r="BX14" s="9">
        <v>1.0694E-2</v>
      </c>
      <c r="BY14" s="9">
        <v>1.2373E-2</v>
      </c>
      <c r="BZ14" s="9">
        <v>1.9129E-2</v>
      </c>
      <c r="CA14" s="9">
        <v>1.4243E-2</v>
      </c>
      <c r="CB14" s="9"/>
      <c r="CC14" s="9"/>
    </row>
    <row r="15" spans="1:81" s="13" customFormat="1" x14ac:dyDescent="0.25">
      <c r="A15" s="17" t="s">
        <v>163</v>
      </c>
      <c r="B15" s="9">
        <f>SUM(B10:B14)</f>
        <v>5.0150889999999988</v>
      </c>
      <c r="C15" s="9">
        <f t="shared" ref="C15:BN15" si="3">SUM(C10:C14)</f>
        <v>5.0085659999999992</v>
      </c>
      <c r="D15" s="9">
        <f t="shared" si="3"/>
        <v>5.0137369999999999</v>
      </c>
      <c r="E15" s="9">
        <f t="shared" si="3"/>
        <v>5.0145349999999995</v>
      </c>
      <c r="F15" s="9">
        <f t="shared" si="3"/>
        <v>5.019273000000001</v>
      </c>
      <c r="G15" s="9">
        <f t="shared" si="3"/>
        <v>5.0085169999999994</v>
      </c>
      <c r="H15" s="9">
        <f t="shared" si="3"/>
        <v>4.9913750000000006</v>
      </c>
      <c r="I15" s="9">
        <f t="shared" si="3"/>
        <v>5.0119850000000001</v>
      </c>
      <c r="J15" s="9">
        <f t="shared" si="3"/>
        <v>5.003145</v>
      </c>
      <c r="K15" s="9">
        <f t="shared" si="3"/>
        <v>4.9973990000000006</v>
      </c>
      <c r="L15" s="9">
        <f t="shared" si="3"/>
        <v>4.9988650000000003</v>
      </c>
      <c r="M15" s="9">
        <f t="shared" si="3"/>
        <v>5.0085470000000001</v>
      </c>
      <c r="N15" s="9">
        <f t="shared" si="3"/>
        <v>5.001754</v>
      </c>
      <c r="O15" s="9">
        <f t="shared" si="3"/>
        <v>5.0104269999999991</v>
      </c>
      <c r="P15" s="9">
        <f t="shared" si="3"/>
        <v>5.0142150000000001</v>
      </c>
      <c r="Q15" s="9">
        <f t="shared" si="3"/>
        <v>5.0145429999999998</v>
      </c>
      <c r="R15" s="9">
        <f t="shared" si="3"/>
        <v>5.0190799999999998</v>
      </c>
      <c r="S15" s="9">
        <f t="shared" si="3"/>
        <v>5.0217229999999997</v>
      </c>
      <c r="T15" s="9">
        <f t="shared" si="3"/>
        <v>5.0122270000000002</v>
      </c>
      <c r="U15" s="9">
        <f t="shared" si="3"/>
        <v>5.0127119999999996</v>
      </c>
      <c r="V15" s="9">
        <f t="shared" si="3"/>
        <v>5.003558</v>
      </c>
      <c r="W15" s="9">
        <f t="shared" si="3"/>
        <v>5.0036809999999994</v>
      </c>
      <c r="X15" s="9">
        <f t="shared" si="3"/>
        <v>4.9969320000000002</v>
      </c>
      <c r="Y15" s="9">
        <f t="shared" si="3"/>
        <v>5.0066649999999999</v>
      </c>
      <c r="Z15" s="9">
        <f t="shared" si="3"/>
        <v>5.0181800000000001</v>
      </c>
      <c r="AA15" s="9">
        <f t="shared" si="3"/>
        <v>5.0127950000000006</v>
      </c>
      <c r="AB15" s="9">
        <f t="shared" si="3"/>
        <v>4.9982100000000003</v>
      </c>
      <c r="AC15" s="9">
        <f t="shared" si="3"/>
        <v>5.0015160000000005</v>
      </c>
      <c r="AD15" s="9">
        <f t="shared" si="3"/>
        <v>5.0087730000000006</v>
      </c>
      <c r="AE15" s="9">
        <f t="shared" si="3"/>
        <v>4.9865319999999995</v>
      </c>
      <c r="AF15" s="9"/>
      <c r="AG15" s="9">
        <f t="shared" si="3"/>
        <v>5.0046040000000005</v>
      </c>
      <c r="AH15" s="9">
        <f t="shared" si="3"/>
        <v>5.0014200000000004</v>
      </c>
      <c r="AI15" s="9">
        <f t="shared" si="3"/>
        <v>5.0108500000000005</v>
      </c>
      <c r="AJ15" s="9">
        <f t="shared" si="3"/>
        <v>5.0004619999999997</v>
      </c>
      <c r="AK15" s="9">
        <f t="shared" si="3"/>
        <v>5.0047030000000001</v>
      </c>
      <c r="AL15" s="9">
        <f t="shared" si="3"/>
        <v>4.986769999999999</v>
      </c>
      <c r="AM15" s="9">
        <f t="shared" si="3"/>
        <v>5.0081070000000008</v>
      </c>
      <c r="AN15" s="9">
        <f t="shared" si="3"/>
        <v>4.9982480000000011</v>
      </c>
      <c r="AO15" s="9">
        <f t="shared" si="3"/>
        <v>5.0053160000000005</v>
      </c>
      <c r="AP15" s="9">
        <f t="shared" si="3"/>
        <v>5.0192930000000011</v>
      </c>
      <c r="AQ15" s="9">
        <f t="shared" si="3"/>
        <v>5.008483</v>
      </c>
      <c r="AR15" s="9">
        <f t="shared" si="3"/>
        <v>5.0162980000000008</v>
      </c>
      <c r="AS15" s="9">
        <f t="shared" si="3"/>
        <v>5.0057549999999997</v>
      </c>
      <c r="AT15" s="9">
        <f t="shared" si="3"/>
        <v>5.0091359999999998</v>
      </c>
      <c r="AU15" s="9">
        <f t="shared" si="3"/>
        <v>5.0242950000000004</v>
      </c>
      <c r="AV15" s="9">
        <f t="shared" si="3"/>
        <v>4.9835029999999998</v>
      </c>
      <c r="AW15" s="9">
        <f t="shared" si="3"/>
        <v>5.0234800000000002</v>
      </c>
      <c r="AX15" s="9">
        <f t="shared" si="3"/>
        <v>5.0165600000000001</v>
      </c>
      <c r="AY15" s="9">
        <f t="shared" si="3"/>
        <v>5.007007999999999</v>
      </c>
      <c r="AZ15" s="9">
        <f t="shared" si="3"/>
        <v>5.0033969999999997</v>
      </c>
      <c r="BA15" s="9">
        <f t="shared" si="3"/>
        <v>5.0119419999999995</v>
      </c>
      <c r="BB15" s="9">
        <f t="shared" si="3"/>
        <v>5.0202609999999996</v>
      </c>
      <c r="BC15" s="9">
        <f t="shared" si="3"/>
        <v>5.022918999999999</v>
      </c>
      <c r="BD15" s="9">
        <f t="shared" si="3"/>
        <v>5.0086889999999995</v>
      </c>
      <c r="BE15" s="9">
        <f t="shared" si="3"/>
        <v>5.0187980000000003</v>
      </c>
      <c r="BF15" s="9">
        <f t="shared" si="3"/>
        <v>5.0059889999999996</v>
      </c>
      <c r="BG15" s="9">
        <f t="shared" si="3"/>
        <v>5.0158820000000004</v>
      </c>
      <c r="BH15" s="9"/>
      <c r="BI15" s="9">
        <f t="shared" si="3"/>
        <v>5.0006710000000005</v>
      </c>
      <c r="BJ15" s="9">
        <f t="shared" si="3"/>
        <v>4.9995379999999994</v>
      </c>
      <c r="BK15" s="9">
        <f t="shared" si="3"/>
        <v>5.0191830000000008</v>
      </c>
      <c r="BL15" s="9">
        <f t="shared" si="3"/>
        <v>5.0106700000000002</v>
      </c>
      <c r="BM15" s="9">
        <f t="shared" si="3"/>
        <v>5.017799000000001</v>
      </c>
      <c r="BN15" s="9">
        <f t="shared" si="3"/>
        <v>5.0142919999999993</v>
      </c>
      <c r="BO15" s="9">
        <f t="shared" ref="BO15:CA15" si="4">SUM(BO10:BO14)</f>
        <v>5.015422</v>
      </c>
      <c r="BP15" s="9">
        <f t="shared" si="4"/>
        <v>5.0181339999999999</v>
      </c>
      <c r="BQ15" s="9">
        <f t="shared" si="4"/>
        <v>5.0166170000000001</v>
      </c>
      <c r="BR15" s="9">
        <f t="shared" si="4"/>
        <v>5.0114770000000011</v>
      </c>
      <c r="BS15" s="9">
        <f t="shared" si="4"/>
        <v>5.0037729999999998</v>
      </c>
      <c r="BT15" s="9">
        <f t="shared" si="4"/>
        <v>5.0050530000000002</v>
      </c>
      <c r="BU15" s="9">
        <f t="shared" si="4"/>
        <v>5.0199739999999995</v>
      </c>
      <c r="BV15" s="9">
        <f t="shared" si="4"/>
        <v>5.0164589999999993</v>
      </c>
      <c r="BW15" s="9">
        <f t="shared" si="4"/>
        <v>5.0066429999999995</v>
      </c>
      <c r="BX15" s="9">
        <f t="shared" si="4"/>
        <v>5.0149850000000002</v>
      </c>
      <c r="BY15" s="9">
        <f t="shared" si="4"/>
        <v>5.0014149999999997</v>
      </c>
      <c r="BZ15" s="9">
        <f t="shared" si="4"/>
        <v>5.0034320000000001</v>
      </c>
      <c r="CA15" s="9">
        <f t="shared" si="4"/>
        <v>5.0140310000000001</v>
      </c>
    </row>
    <row r="16" spans="1:81" s="13" customFormat="1" x14ac:dyDescent="0.25">
      <c r="A16" s="14" t="s">
        <v>1</v>
      </c>
      <c r="B16" s="15">
        <f>((B12)/((B12)+(B13)+(B14))*100)</f>
        <v>73.161690966597234</v>
      </c>
      <c r="C16" s="15">
        <f t="shared" ref="C16:BN16" si="5">((C12)/((C12)+(C13)+(C14))*100)</f>
        <v>78.038726725380997</v>
      </c>
      <c r="D16" s="15">
        <f t="shared" si="5"/>
        <v>74.46114961822488</v>
      </c>
      <c r="E16" s="15">
        <f t="shared" si="5"/>
        <v>78.741771993190952</v>
      </c>
      <c r="F16" s="15">
        <f t="shared" si="5"/>
        <v>82.026279033676474</v>
      </c>
      <c r="G16" s="15">
        <f t="shared" si="5"/>
        <v>81.35282295187055</v>
      </c>
      <c r="H16" s="15">
        <f t="shared" si="5"/>
        <v>76.53814373463149</v>
      </c>
      <c r="I16" s="15">
        <f t="shared" si="5"/>
        <v>74.713167246078143</v>
      </c>
      <c r="J16" s="15">
        <f t="shared" si="5"/>
        <v>77.271966101064166</v>
      </c>
      <c r="K16" s="15">
        <f t="shared" si="5"/>
        <v>78.326017066564347</v>
      </c>
      <c r="L16" s="15">
        <f t="shared" si="5"/>
        <v>78.475034667243634</v>
      </c>
      <c r="M16" s="15">
        <f t="shared" si="5"/>
        <v>82.059569501492604</v>
      </c>
      <c r="N16" s="15">
        <f t="shared" si="5"/>
        <v>77.20960147684815</v>
      </c>
      <c r="O16" s="15">
        <f t="shared" si="5"/>
        <v>72.762577416412512</v>
      </c>
      <c r="P16" s="15">
        <f t="shared" si="5"/>
        <v>76.542566285821863</v>
      </c>
      <c r="Q16" s="15">
        <f t="shared" si="5"/>
        <v>79.288422791495123</v>
      </c>
      <c r="R16" s="15">
        <f t="shared" si="5"/>
        <v>79.966243696886693</v>
      </c>
      <c r="S16" s="15">
        <f t="shared" si="5"/>
        <v>72.399483392162878</v>
      </c>
      <c r="T16" s="15">
        <f t="shared" si="5"/>
        <v>64.907370910524236</v>
      </c>
      <c r="U16" s="15">
        <f t="shared" si="5"/>
        <v>67.925497044132072</v>
      </c>
      <c r="V16" s="15">
        <f t="shared" si="5"/>
        <v>64.170969257186741</v>
      </c>
      <c r="W16" s="15">
        <f t="shared" si="5"/>
        <v>66.1040698541198</v>
      </c>
      <c r="X16" s="15">
        <f t="shared" si="5"/>
        <v>63.789165486919075</v>
      </c>
      <c r="Y16" s="15">
        <f t="shared" si="5"/>
        <v>66.352157100481975</v>
      </c>
      <c r="Z16" s="15">
        <f t="shared" si="5"/>
        <v>57.954757576540793</v>
      </c>
      <c r="AA16" s="15">
        <f t="shared" si="5"/>
        <v>66.028815805231574</v>
      </c>
      <c r="AB16" s="15">
        <f t="shared" si="5"/>
        <v>66.13016053976996</v>
      </c>
      <c r="AC16" s="15">
        <f t="shared" si="5"/>
        <v>60.001350039914215</v>
      </c>
      <c r="AD16" s="15">
        <f t="shared" si="5"/>
        <v>68.184011798498929</v>
      </c>
      <c r="AE16" s="15">
        <f t="shared" si="5"/>
        <v>63.573860555608718</v>
      </c>
      <c r="AF16" s="15"/>
      <c r="AG16" s="15">
        <f t="shared" si="5"/>
        <v>79.79798671908037</v>
      </c>
      <c r="AH16" s="15">
        <f t="shared" si="5"/>
        <v>80.062829541537923</v>
      </c>
      <c r="AI16" s="15">
        <f t="shared" si="5"/>
        <v>72.076609186815659</v>
      </c>
      <c r="AJ16" s="15">
        <f t="shared" si="5"/>
        <v>73.348243535491363</v>
      </c>
      <c r="AK16" s="15">
        <f t="shared" si="5"/>
        <v>75.271433425010542</v>
      </c>
      <c r="AL16" s="15">
        <f t="shared" si="5"/>
        <v>69.747478438102988</v>
      </c>
      <c r="AM16" s="15">
        <f t="shared" si="5"/>
        <v>80.691591192501576</v>
      </c>
      <c r="AN16" s="15">
        <f t="shared" si="5"/>
        <v>73.330194271244437</v>
      </c>
      <c r="AO16" s="15">
        <f t="shared" si="5"/>
        <v>80.51077870698316</v>
      </c>
      <c r="AP16" s="15">
        <f t="shared" si="5"/>
        <v>72.83934634994884</v>
      </c>
      <c r="AQ16" s="15">
        <f t="shared" si="5"/>
        <v>69.40904749061103</v>
      </c>
      <c r="AR16" s="15">
        <f t="shared" si="5"/>
        <v>77.060503740239966</v>
      </c>
      <c r="AS16" s="15">
        <f t="shared" si="5"/>
        <v>73.378544236244053</v>
      </c>
      <c r="AT16" s="15">
        <f t="shared" si="5"/>
        <v>76.565809805839294</v>
      </c>
      <c r="AU16" s="15">
        <f t="shared" si="5"/>
        <v>70.096428163870812</v>
      </c>
      <c r="AV16" s="15">
        <f t="shared" si="5"/>
        <v>73.210681897890666</v>
      </c>
      <c r="AW16" s="15">
        <f t="shared" si="5"/>
        <v>75.654377173197346</v>
      </c>
      <c r="AX16" s="15">
        <f t="shared" si="5"/>
        <v>76.99415736197318</v>
      </c>
      <c r="AY16" s="15">
        <f t="shared" si="5"/>
        <v>60.908979660812825</v>
      </c>
      <c r="AZ16" s="15">
        <f t="shared" si="5"/>
        <v>68.700595539217886</v>
      </c>
      <c r="BA16" s="15">
        <f t="shared" si="5"/>
        <v>63.593922705501363</v>
      </c>
      <c r="BB16" s="15">
        <f t="shared" si="5"/>
        <v>65.637155898257404</v>
      </c>
      <c r="BC16" s="15">
        <f t="shared" si="5"/>
        <v>59.549100368523746</v>
      </c>
      <c r="BD16" s="15">
        <f t="shared" si="5"/>
        <v>59.150781226465789</v>
      </c>
      <c r="BE16" s="15">
        <f t="shared" si="5"/>
        <v>76.388934145785129</v>
      </c>
      <c r="BF16" s="15">
        <f t="shared" si="5"/>
        <v>78.554034944285902</v>
      </c>
      <c r="BG16" s="15">
        <f t="shared" si="5"/>
        <v>81.989946981976942</v>
      </c>
      <c r="BH16" s="15"/>
      <c r="BI16" s="15">
        <f t="shared" si="5"/>
        <v>64.87694653376866</v>
      </c>
      <c r="BJ16" s="15">
        <f t="shared" si="5"/>
        <v>50.876146138576416</v>
      </c>
      <c r="BK16" s="15">
        <f t="shared" si="5"/>
        <v>53.945760938408768</v>
      </c>
      <c r="BL16" s="15">
        <f t="shared" si="5"/>
        <v>54.395747543444209</v>
      </c>
      <c r="BM16" s="15">
        <f t="shared" si="5"/>
        <v>62.25902999071414</v>
      </c>
      <c r="BN16" s="15">
        <f t="shared" si="5"/>
        <v>57.341853778684992</v>
      </c>
      <c r="BO16" s="15">
        <f t="shared" ref="BO16:CA16" si="6">((BO12)/((BO12)+(BO13)+(BO14))*100)</f>
        <v>69.1771344488468</v>
      </c>
      <c r="BP16" s="15">
        <f t="shared" si="6"/>
        <v>66.020920081073697</v>
      </c>
      <c r="BQ16" s="15">
        <f t="shared" si="6"/>
        <v>83.71661070039174</v>
      </c>
      <c r="BR16" s="15">
        <f t="shared" si="6"/>
        <v>49.724004655085899</v>
      </c>
      <c r="BS16" s="15">
        <f t="shared" si="6"/>
        <v>68.760494290227015</v>
      </c>
      <c r="BT16" s="15">
        <f t="shared" si="6"/>
        <v>56.266195236537143</v>
      </c>
      <c r="BU16" s="15">
        <f t="shared" si="6"/>
        <v>50.610669989206855</v>
      </c>
      <c r="BV16" s="15">
        <f t="shared" si="6"/>
        <v>49.70608225845892</v>
      </c>
      <c r="BW16" s="15">
        <f t="shared" si="6"/>
        <v>68.088204782532046</v>
      </c>
      <c r="BX16" s="15">
        <f t="shared" si="6"/>
        <v>68.785878812342062</v>
      </c>
      <c r="BY16" s="15">
        <f t="shared" si="6"/>
        <v>67.588371152443855</v>
      </c>
      <c r="BZ16" s="15">
        <f t="shared" si="6"/>
        <v>54.933220590782717</v>
      </c>
      <c r="CA16" s="15">
        <f t="shared" si="6"/>
        <v>65.586209688925578</v>
      </c>
    </row>
    <row r="17" spans="1:79" s="13" customFormat="1" x14ac:dyDescent="0.25">
      <c r="A17" s="14" t="s">
        <v>2</v>
      </c>
      <c r="B17" s="15">
        <f>((B13)/((B12)+(B13)+(B14))*100)</f>
        <v>26.145568155519555</v>
      </c>
      <c r="C17" s="15">
        <f t="shared" ref="C17:BN17" si="7">((C13)/((C12)+(C13)+(C14))*100)</f>
        <v>21.331087521935778</v>
      </c>
      <c r="D17" s="15">
        <f t="shared" si="7"/>
        <v>24.78697285851409</v>
      </c>
      <c r="E17" s="15">
        <f t="shared" si="7"/>
        <v>20.620433908309263</v>
      </c>
      <c r="F17" s="15">
        <f t="shared" si="7"/>
        <v>17.57108616557171</v>
      </c>
      <c r="G17" s="15">
        <f t="shared" si="7"/>
        <v>17.949050183104859</v>
      </c>
      <c r="H17" s="15">
        <f t="shared" si="7"/>
        <v>22.816752780017719</v>
      </c>
      <c r="I17" s="15">
        <f t="shared" si="7"/>
        <v>24.598087460636936</v>
      </c>
      <c r="J17" s="15">
        <f t="shared" si="7"/>
        <v>22.208229325086442</v>
      </c>
      <c r="K17" s="15">
        <f t="shared" si="7"/>
        <v>21.093296493235378</v>
      </c>
      <c r="L17" s="15">
        <f t="shared" si="7"/>
        <v>20.943539107601225</v>
      </c>
      <c r="M17" s="15">
        <f t="shared" si="7"/>
        <v>17.532611379314719</v>
      </c>
      <c r="N17" s="15">
        <f t="shared" si="7"/>
        <v>22.205943724622813</v>
      </c>
      <c r="O17" s="15">
        <f t="shared" si="7"/>
        <v>26.316985811383969</v>
      </c>
      <c r="P17" s="15">
        <f t="shared" si="7"/>
        <v>22.822113133594954</v>
      </c>
      <c r="Q17" s="15">
        <f t="shared" si="7"/>
        <v>20.133116286144183</v>
      </c>
      <c r="R17" s="15">
        <f t="shared" si="7"/>
        <v>19.519982321755482</v>
      </c>
      <c r="S17" s="15">
        <f t="shared" si="7"/>
        <v>26.688261839405826</v>
      </c>
      <c r="T17" s="15">
        <f t="shared" si="7"/>
        <v>34.058278935174059</v>
      </c>
      <c r="U17" s="15">
        <f t="shared" si="7"/>
        <v>31.100043124537091</v>
      </c>
      <c r="V17" s="15">
        <f t="shared" si="7"/>
        <v>34.102926931000674</v>
      </c>
      <c r="W17" s="15">
        <f t="shared" si="7"/>
        <v>32.346994357141959</v>
      </c>
      <c r="X17" s="15">
        <f t="shared" si="7"/>
        <v>34.346898953880569</v>
      </c>
      <c r="Y17" s="15">
        <f t="shared" si="7"/>
        <v>32.380959759367741</v>
      </c>
      <c r="Z17" s="15">
        <f t="shared" si="7"/>
        <v>39.588891473513819</v>
      </c>
      <c r="AA17" s="15">
        <f t="shared" si="7"/>
        <v>32.300821708241422</v>
      </c>
      <c r="AB17" s="15">
        <f t="shared" si="7"/>
        <v>32.310063586032463</v>
      </c>
      <c r="AC17" s="15">
        <f t="shared" si="7"/>
        <v>37.919392834222911</v>
      </c>
      <c r="AD17" s="15">
        <f t="shared" si="7"/>
        <v>30.846743058343883</v>
      </c>
      <c r="AE17" s="15">
        <f t="shared" si="7"/>
        <v>34.959174560648101</v>
      </c>
      <c r="AF17" s="15"/>
      <c r="AG17" s="15">
        <f t="shared" si="7"/>
        <v>19.502043820770233</v>
      </c>
      <c r="AH17" s="15">
        <f t="shared" si="7"/>
        <v>19.287839688874275</v>
      </c>
      <c r="AI17" s="15">
        <f t="shared" si="7"/>
        <v>26.889374409403743</v>
      </c>
      <c r="AJ17" s="15">
        <f t="shared" si="7"/>
        <v>25.658618770105367</v>
      </c>
      <c r="AK17" s="15">
        <f t="shared" si="7"/>
        <v>23.918549900767331</v>
      </c>
      <c r="AL17" s="15">
        <f t="shared" si="7"/>
        <v>28.434350516359785</v>
      </c>
      <c r="AM17" s="15">
        <f t="shared" si="7"/>
        <v>18.670952155136245</v>
      </c>
      <c r="AN17" s="15">
        <f t="shared" si="7"/>
        <v>25.797782144503671</v>
      </c>
      <c r="AO17" s="15">
        <f t="shared" si="7"/>
        <v>18.969181876636064</v>
      </c>
      <c r="AP17" s="15">
        <f t="shared" si="7"/>
        <v>26.239786118614795</v>
      </c>
      <c r="AQ17" s="15">
        <f t="shared" si="7"/>
        <v>29.372163469824329</v>
      </c>
      <c r="AR17" s="15">
        <f t="shared" si="7"/>
        <v>22.245203678103341</v>
      </c>
      <c r="AS17" s="15">
        <f t="shared" si="7"/>
        <v>25.694993238852891</v>
      </c>
      <c r="AT17" s="15">
        <f t="shared" si="7"/>
        <v>22.682158601646641</v>
      </c>
      <c r="AU17" s="15">
        <f t="shared" si="7"/>
        <v>28.891171212294115</v>
      </c>
      <c r="AV17" s="15">
        <f t="shared" si="7"/>
        <v>25.307780950949443</v>
      </c>
      <c r="AW17" s="15">
        <f t="shared" si="7"/>
        <v>23.264372284843336</v>
      </c>
      <c r="AX17" s="15">
        <f t="shared" si="7"/>
        <v>22.086782445624344</v>
      </c>
      <c r="AY17" s="15">
        <f t="shared" si="7"/>
        <v>37.355944516422277</v>
      </c>
      <c r="AZ17" s="15">
        <f t="shared" si="7"/>
        <v>30.204913149716877</v>
      </c>
      <c r="BA17" s="15">
        <f t="shared" si="7"/>
        <v>34.44530628866179</v>
      </c>
      <c r="BB17" s="15">
        <f t="shared" si="7"/>
        <v>32.998700815918255</v>
      </c>
      <c r="BC17" s="15">
        <f t="shared" si="7"/>
        <v>38.357083908557435</v>
      </c>
      <c r="BD17" s="15">
        <f t="shared" si="7"/>
        <v>38.716648835326858</v>
      </c>
      <c r="BE17" s="15">
        <f t="shared" si="7"/>
        <v>22.86458263451361</v>
      </c>
      <c r="BF17" s="15">
        <f t="shared" si="7"/>
        <v>20.695873616927226</v>
      </c>
      <c r="BG17" s="15">
        <f t="shared" si="7"/>
        <v>17.548214828875373</v>
      </c>
      <c r="BH17" s="15"/>
      <c r="BI17" s="15">
        <f t="shared" si="7"/>
        <v>33.86606201471389</v>
      </c>
      <c r="BJ17" s="15">
        <f t="shared" si="7"/>
        <v>46.852845259476318</v>
      </c>
      <c r="BK17" s="15">
        <f t="shared" si="7"/>
        <v>44.302962997741552</v>
      </c>
      <c r="BL17" s="15">
        <f t="shared" si="7"/>
        <v>43.768494647488623</v>
      </c>
      <c r="BM17" s="15">
        <f t="shared" si="7"/>
        <v>36.422261663727916</v>
      </c>
      <c r="BN17" s="15">
        <f t="shared" si="7"/>
        <v>41.003932140277044</v>
      </c>
      <c r="BO17" s="15">
        <f t="shared" ref="BO17:CA17" si="8">((BO13)/((BO12)+(BO13)+(BO14))*100)</f>
        <v>29.619090689065647</v>
      </c>
      <c r="BP17" s="15">
        <f t="shared" si="8"/>
        <v>32.732212420759083</v>
      </c>
      <c r="BQ17" s="15">
        <f t="shared" si="8"/>
        <v>15.9376585202144</v>
      </c>
      <c r="BR17" s="15">
        <f t="shared" si="8"/>
        <v>47.816157108178338</v>
      </c>
      <c r="BS17" s="15">
        <f t="shared" si="8"/>
        <v>30.14092018625259</v>
      </c>
      <c r="BT17" s="15">
        <f t="shared" si="8"/>
        <v>41.961741882236886</v>
      </c>
      <c r="BU17" s="15">
        <f t="shared" si="8"/>
        <v>47.030543555188231</v>
      </c>
      <c r="BV17" s="15">
        <f t="shared" si="8"/>
        <v>47.978485182810481</v>
      </c>
      <c r="BW17" s="15">
        <f t="shared" si="8"/>
        <v>30.693125244128499</v>
      </c>
      <c r="BX17" s="15">
        <f t="shared" si="8"/>
        <v>30.183913383164278</v>
      </c>
      <c r="BY17" s="15">
        <f t="shared" si="8"/>
        <v>31.194049972593902</v>
      </c>
      <c r="BZ17" s="15">
        <f t="shared" si="8"/>
        <v>43.194685441433087</v>
      </c>
      <c r="CA17" s="15">
        <f t="shared" si="8"/>
        <v>33.040716932675736</v>
      </c>
    </row>
    <row r="18" spans="1:79" s="13" customFormat="1" x14ac:dyDescent="0.25">
      <c r="A18" s="14" t="s">
        <v>3</v>
      </c>
      <c r="B18" s="15">
        <f>((B14)/((B12)+(B13)+(B14))*100)</f>
        <v>0.69274087788320604</v>
      </c>
      <c r="C18" s="15">
        <f t="shared" ref="C18:BN18" si="9">((C14)/((C12)+(C13)+(C14))*100)</f>
        <v>0.6301857526832394</v>
      </c>
      <c r="D18" s="15">
        <f t="shared" si="9"/>
        <v>0.75187752326102997</v>
      </c>
      <c r="E18" s="15">
        <f t="shared" si="9"/>
        <v>0.6377940984997903</v>
      </c>
      <c r="F18" s="15">
        <f t="shared" si="9"/>
        <v>0.4026348007518149</v>
      </c>
      <c r="G18" s="15">
        <f t="shared" si="9"/>
        <v>0.69812686502458443</v>
      </c>
      <c r="H18" s="15">
        <f t="shared" si="9"/>
        <v>0.64510348535077489</v>
      </c>
      <c r="I18" s="15">
        <f t="shared" si="9"/>
        <v>0.68874529328492606</v>
      </c>
      <c r="J18" s="15">
        <f t="shared" si="9"/>
        <v>0.51980457384936429</v>
      </c>
      <c r="K18" s="15">
        <f t="shared" si="9"/>
        <v>0.58068644020027349</v>
      </c>
      <c r="L18" s="15">
        <f t="shared" si="9"/>
        <v>0.58142622515514197</v>
      </c>
      <c r="M18" s="15">
        <f t="shared" si="9"/>
        <v>0.40781911919267627</v>
      </c>
      <c r="N18" s="15">
        <f t="shared" si="9"/>
        <v>0.58445479852904358</v>
      </c>
      <c r="O18" s="15">
        <f t="shared" si="9"/>
        <v>0.92043677220350584</v>
      </c>
      <c r="P18" s="15">
        <f t="shared" si="9"/>
        <v>0.63532058058318974</v>
      </c>
      <c r="Q18" s="15">
        <f t="shared" si="9"/>
        <v>0.57846092236070601</v>
      </c>
      <c r="R18" s="15">
        <f t="shared" si="9"/>
        <v>0.51377398135783403</v>
      </c>
      <c r="S18" s="15">
        <f t="shared" si="9"/>
        <v>0.91225476843129893</v>
      </c>
      <c r="T18" s="15">
        <f t="shared" si="9"/>
        <v>1.0343501543017006</v>
      </c>
      <c r="U18" s="15">
        <f t="shared" si="9"/>
        <v>0.97445983133084646</v>
      </c>
      <c r="V18" s="15">
        <f t="shared" si="9"/>
        <v>1.7261038118125842</v>
      </c>
      <c r="W18" s="15">
        <f t="shared" si="9"/>
        <v>1.5489357887382549</v>
      </c>
      <c r="X18" s="15">
        <f t="shared" si="9"/>
        <v>1.8639355592003575</v>
      </c>
      <c r="Y18" s="15">
        <f t="shared" si="9"/>
        <v>1.2668831401502789</v>
      </c>
      <c r="Z18" s="15">
        <f t="shared" si="9"/>
        <v>2.4563509499453873</v>
      </c>
      <c r="AA18" s="15">
        <f t="shared" si="9"/>
        <v>1.6703624865269984</v>
      </c>
      <c r="AB18" s="15">
        <f t="shared" si="9"/>
        <v>1.5597758741975709</v>
      </c>
      <c r="AC18" s="15">
        <f t="shared" si="9"/>
        <v>2.0792571258628509</v>
      </c>
      <c r="AD18" s="15">
        <f t="shared" si="9"/>
        <v>0.96924514315717947</v>
      </c>
      <c r="AE18" s="15">
        <f t="shared" si="9"/>
        <v>1.4669648837431826</v>
      </c>
      <c r="AF18" s="15"/>
      <c r="AG18" s="15">
        <f t="shared" si="9"/>
        <v>0.69996946014941042</v>
      </c>
      <c r="AH18" s="15">
        <f t="shared" si="9"/>
        <v>0.64933076958781577</v>
      </c>
      <c r="AI18" s="15">
        <f t="shared" si="9"/>
        <v>1.0340164037805921</v>
      </c>
      <c r="AJ18" s="15">
        <f t="shared" si="9"/>
        <v>0.99313769440325528</v>
      </c>
      <c r="AK18" s="15">
        <f t="shared" si="9"/>
        <v>0.81001667422212276</v>
      </c>
      <c r="AL18" s="15">
        <f t="shared" si="9"/>
        <v>1.8181710455372253</v>
      </c>
      <c r="AM18" s="15">
        <f t="shared" si="9"/>
        <v>0.63745665236219018</v>
      </c>
      <c r="AN18" s="15">
        <f t="shared" si="9"/>
        <v>0.87202358425186932</v>
      </c>
      <c r="AO18" s="15">
        <f t="shared" si="9"/>
        <v>0.52003941638075524</v>
      </c>
      <c r="AP18" s="15">
        <f t="shared" si="9"/>
        <v>0.92086753143636357</v>
      </c>
      <c r="AQ18" s="15">
        <f t="shared" si="9"/>
        <v>1.2187890395646361</v>
      </c>
      <c r="AR18" s="15">
        <f t="shared" si="9"/>
        <v>0.69429258165668783</v>
      </c>
      <c r="AS18" s="15">
        <f t="shared" si="9"/>
        <v>0.92646252490307079</v>
      </c>
      <c r="AT18" s="15">
        <f t="shared" si="9"/>
        <v>0.75203159251406593</v>
      </c>
      <c r="AU18" s="15">
        <f t="shared" si="9"/>
        <v>1.012400623835064</v>
      </c>
      <c r="AV18" s="15">
        <f t="shared" si="9"/>
        <v>1.4815371511598776</v>
      </c>
      <c r="AW18" s="15">
        <f t="shared" si="9"/>
        <v>1.0812505419593246</v>
      </c>
      <c r="AX18" s="15">
        <f t="shared" si="9"/>
        <v>0.91906019240246128</v>
      </c>
      <c r="AY18" s="15">
        <f t="shared" si="9"/>
        <v>1.7350758227648939</v>
      </c>
      <c r="AZ18" s="15">
        <f t="shared" si="9"/>
        <v>1.0944913110652319</v>
      </c>
      <c r="BA18" s="15">
        <f t="shared" si="9"/>
        <v>1.9607710058368397</v>
      </c>
      <c r="BB18" s="15">
        <f t="shared" si="9"/>
        <v>1.3641432858243303</v>
      </c>
      <c r="BC18" s="15">
        <f t="shared" si="9"/>
        <v>2.0938157229188299</v>
      </c>
      <c r="BD18" s="15">
        <f t="shared" si="9"/>
        <v>2.1325699382073626</v>
      </c>
      <c r="BE18" s="15">
        <f t="shared" si="9"/>
        <v>0.7464832197012532</v>
      </c>
      <c r="BF18" s="15">
        <f t="shared" si="9"/>
        <v>0.75009143878686635</v>
      </c>
      <c r="BG18" s="15">
        <f t="shared" si="9"/>
        <v>0.46183818914766878</v>
      </c>
      <c r="BH18" s="15"/>
      <c r="BI18" s="15">
        <f t="shared" si="9"/>
        <v>1.2569914515174438</v>
      </c>
      <c r="BJ18" s="15">
        <f t="shared" si="9"/>
        <v>2.271008601947254</v>
      </c>
      <c r="BK18" s="15">
        <f t="shared" si="9"/>
        <v>1.7512760638496643</v>
      </c>
      <c r="BL18" s="15">
        <f t="shared" si="9"/>
        <v>1.8357578090671895</v>
      </c>
      <c r="BM18" s="15">
        <f t="shared" si="9"/>
        <v>1.3187083455579407</v>
      </c>
      <c r="BN18" s="15">
        <f t="shared" si="9"/>
        <v>1.6542140810379686</v>
      </c>
      <c r="BO18" s="15">
        <f t="shared" ref="BO18:CA18" si="10">((BO14)/((BO12)+(BO13)+(BO14))*100)</f>
        <v>1.2037748620875521</v>
      </c>
      <c r="BP18" s="15">
        <f t="shared" si="10"/>
        <v>1.2468674981672168</v>
      </c>
      <c r="BQ18" s="15">
        <f t="shared" si="10"/>
        <v>0.34573077939386693</v>
      </c>
      <c r="BR18" s="15">
        <f t="shared" si="10"/>
        <v>2.4598382367357714</v>
      </c>
      <c r="BS18" s="15">
        <f t="shared" si="10"/>
        <v>1.0985855235203967</v>
      </c>
      <c r="BT18" s="15">
        <f t="shared" si="10"/>
        <v>1.7720628812259789</v>
      </c>
      <c r="BU18" s="15">
        <f t="shared" si="10"/>
        <v>2.358786455604919</v>
      </c>
      <c r="BV18" s="15">
        <f t="shared" si="10"/>
        <v>2.3154325587305991</v>
      </c>
      <c r="BW18" s="15">
        <f t="shared" si="10"/>
        <v>1.2186699733394635</v>
      </c>
      <c r="BX18" s="15">
        <f t="shared" si="10"/>
        <v>1.030207804493648</v>
      </c>
      <c r="BY18" s="15">
        <f t="shared" si="10"/>
        <v>1.2175788749622365</v>
      </c>
      <c r="BZ18" s="15">
        <f t="shared" si="10"/>
        <v>1.8720939677842079</v>
      </c>
      <c r="CA18" s="15">
        <f t="shared" si="10"/>
        <v>1.3730733783987015</v>
      </c>
    </row>
    <row r="20" spans="1:79" s="13" customForma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3" customForma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3" customForma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x14ac:dyDescent="0.25">
      <c r="A23" s="17"/>
    </row>
    <row r="24" spans="1:79" x14ac:dyDescent="0.25">
      <c r="A24" s="10"/>
    </row>
    <row r="25" spans="1:79" x14ac:dyDescent="0.25">
      <c r="A25" s="10"/>
    </row>
    <row r="26" spans="1:79" x14ac:dyDescent="0.25">
      <c r="A26" s="41"/>
    </row>
  </sheetData>
  <mergeCells count="3">
    <mergeCell ref="B1:AE1"/>
    <mergeCell ref="AG1:BG1"/>
    <mergeCell ref="BI1:CA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zoomScale="77" zoomScaleNormal="77" workbookViewId="0">
      <selection activeCell="J28" sqref="J28"/>
    </sheetView>
  </sheetViews>
  <sheetFormatPr baseColWidth="10" defaultRowHeight="15" x14ac:dyDescent="0.25"/>
  <cols>
    <col min="1" max="1" width="9.28515625" bestFit="1" customWidth="1"/>
    <col min="2" max="2" width="8.85546875" bestFit="1" customWidth="1"/>
    <col min="3" max="3" width="7.42578125" bestFit="1" customWidth="1"/>
    <col min="4" max="4" width="8.42578125" bestFit="1" customWidth="1"/>
    <col min="5" max="5" width="7.5703125" bestFit="1" customWidth="1"/>
    <col min="6" max="6" width="6.42578125" bestFit="1" customWidth="1"/>
    <col min="7" max="7" width="8.28515625" customWidth="1"/>
    <col min="8" max="8" width="7.140625" bestFit="1" customWidth="1"/>
    <col min="9" max="9" width="7.140625" customWidth="1"/>
    <col min="10" max="10" width="8.42578125" customWidth="1"/>
    <col min="11" max="11" width="7.140625" bestFit="1" customWidth="1"/>
    <col min="12" max="12" width="6.85546875" customWidth="1"/>
    <col min="13" max="13" width="7.7109375" customWidth="1"/>
    <col min="14" max="14" width="7.140625" bestFit="1" customWidth="1"/>
    <col min="15" max="15" width="6.5703125" bestFit="1" customWidth="1"/>
    <col min="16" max="16" width="7.85546875" customWidth="1"/>
    <col min="17" max="19" width="7.42578125" bestFit="1" customWidth="1"/>
    <col min="20" max="21" width="7.140625" bestFit="1" customWidth="1"/>
    <col min="22" max="22" width="6.85546875" customWidth="1"/>
    <col min="23" max="23" width="7.5703125" bestFit="1" customWidth="1"/>
    <col min="24" max="24" width="7.7109375" bestFit="1" customWidth="1"/>
    <col min="25" max="25" width="8.28515625" customWidth="1"/>
    <col min="26" max="26" width="7.7109375" bestFit="1" customWidth="1"/>
    <col min="27" max="27" width="7.5703125" bestFit="1" customWidth="1"/>
    <col min="28" max="28" width="7" customWidth="1"/>
  </cols>
  <sheetData>
    <row r="1" spans="1:30" s="2" customFormat="1" x14ac:dyDescent="0.25">
      <c r="A1" s="7" t="s">
        <v>191</v>
      </c>
      <c r="B1" s="53" t="s">
        <v>117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30" s="2" customFormat="1" x14ac:dyDescent="0.25">
      <c r="A2" s="7"/>
      <c r="B2" s="30" t="s">
        <v>195</v>
      </c>
      <c r="C2" s="30" t="s">
        <v>196</v>
      </c>
      <c r="D2" s="30"/>
      <c r="E2" s="50" t="s">
        <v>195</v>
      </c>
      <c r="F2" s="50" t="s">
        <v>196</v>
      </c>
      <c r="G2" s="30"/>
      <c r="H2" s="50" t="s">
        <v>195</v>
      </c>
      <c r="I2" s="50" t="s">
        <v>196</v>
      </c>
      <c r="J2" s="30"/>
      <c r="K2" s="50" t="s">
        <v>195</v>
      </c>
      <c r="L2" s="50" t="s">
        <v>196</v>
      </c>
      <c r="M2" s="30"/>
      <c r="N2" s="50" t="s">
        <v>195</v>
      </c>
      <c r="O2" s="50" t="s">
        <v>196</v>
      </c>
      <c r="P2" s="30"/>
      <c r="Q2" s="50" t="s">
        <v>195</v>
      </c>
      <c r="R2" s="50" t="s">
        <v>196</v>
      </c>
      <c r="S2" s="30"/>
      <c r="T2" s="50" t="s">
        <v>195</v>
      </c>
      <c r="U2" s="50" t="s">
        <v>196</v>
      </c>
      <c r="W2" s="50" t="s">
        <v>195</v>
      </c>
      <c r="X2" s="50" t="s">
        <v>196</v>
      </c>
      <c r="Y2" s="30"/>
      <c r="Z2" s="50" t="s">
        <v>195</v>
      </c>
      <c r="AA2" s="50" t="s">
        <v>196</v>
      </c>
      <c r="AB2" s="30"/>
    </row>
    <row r="3" spans="1:30" s="2" customFormat="1" x14ac:dyDescent="0.25">
      <c r="A3" s="7" t="s">
        <v>192</v>
      </c>
      <c r="B3" s="33" t="s">
        <v>130</v>
      </c>
      <c r="C3" s="37" t="s">
        <v>133</v>
      </c>
      <c r="D3" s="37"/>
      <c r="E3" s="33" t="s">
        <v>119</v>
      </c>
      <c r="F3" s="35" t="s">
        <v>129</v>
      </c>
      <c r="G3" s="35"/>
      <c r="H3" s="33" t="s">
        <v>120</v>
      </c>
      <c r="I3" s="35" t="s">
        <v>126</v>
      </c>
      <c r="J3" s="35"/>
      <c r="K3" s="33" t="s">
        <v>121</v>
      </c>
      <c r="L3" s="2" t="s">
        <v>127</v>
      </c>
      <c r="N3" s="33" t="s">
        <v>122</v>
      </c>
      <c r="O3" s="35" t="s">
        <v>124</v>
      </c>
      <c r="P3" s="35"/>
      <c r="Q3" s="33" t="s">
        <v>131</v>
      </c>
      <c r="R3" s="37" t="s">
        <v>134</v>
      </c>
      <c r="S3" s="37"/>
      <c r="T3" s="33" t="s">
        <v>132</v>
      </c>
      <c r="U3" s="37" t="s">
        <v>135</v>
      </c>
      <c r="W3" s="33" t="s">
        <v>123</v>
      </c>
      <c r="X3" s="2" t="s">
        <v>128</v>
      </c>
      <c r="Z3" s="33" t="s">
        <v>118</v>
      </c>
      <c r="AA3" s="35" t="s">
        <v>125</v>
      </c>
      <c r="AB3" s="35"/>
    </row>
    <row r="4" spans="1:30" ht="18" x14ac:dyDescent="0.25">
      <c r="A4" s="10" t="s">
        <v>150</v>
      </c>
      <c r="B4" s="34">
        <v>50.745899999999999</v>
      </c>
      <c r="C4" s="38">
        <v>51.034700000000001</v>
      </c>
      <c r="D4" s="38"/>
      <c r="E4" s="34">
        <v>50.785800000000002</v>
      </c>
      <c r="F4" s="36">
        <v>50.616100000000003</v>
      </c>
      <c r="G4" s="36"/>
      <c r="H4" s="34">
        <v>50.314799999999998</v>
      </c>
      <c r="I4" s="36">
        <v>50.194400000000002</v>
      </c>
      <c r="J4" s="36"/>
      <c r="K4" s="34">
        <v>50.520200000000003</v>
      </c>
      <c r="L4" s="5">
        <v>50.309399999999997</v>
      </c>
      <c r="M4" s="5"/>
      <c r="N4" s="34">
        <v>50.214500000000001</v>
      </c>
      <c r="O4" s="36">
        <v>50.114600000000003</v>
      </c>
      <c r="P4" s="36"/>
      <c r="Q4" s="34">
        <v>50.5762</v>
      </c>
      <c r="R4" s="38">
        <v>49.969000000000001</v>
      </c>
      <c r="S4" s="38"/>
      <c r="T4" s="34">
        <v>50.435400000000001</v>
      </c>
      <c r="U4" s="38">
        <v>50.594000000000001</v>
      </c>
      <c r="W4" s="34">
        <v>50.382599999999996</v>
      </c>
      <c r="X4" s="5">
        <v>51.103099999999998</v>
      </c>
      <c r="Y4" s="5"/>
      <c r="Z4" s="34">
        <v>51.076900000000002</v>
      </c>
      <c r="AA4" s="36">
        <v>51.095799999999997</v>
      </c>
      <c r="AB4" s="36"/>
    </row>
    <row r="5" spans="1:30" ht="18" x14ac:dyDescent="0.25">
      <c r="A5" s="10" t="s">
        <v>151</v>
      </c>
      <c r="B5" s="34">
        <v>0.42730299999999999</v>
      </c>
      <c r="C5" s="38">
        <v>0.325297</v>
      </c>
      <c r="D5" s="38"/>
      <c r="E5" s="34">
        <v>0.45134000000000002</v>
      </c>
      <c r="F5" s="36">
        <v>0.425535</v>
      </c>
      <c r="G5" s="36"/>
      <c r="H5" s="34">
        <v>0.41004099999999999</v>
      </c>
      <c r="I5" s="36">
        <v>0.47452299999999997</v>
      </c>
      <c r="J5" s="36"/>
      <c r="K5" s="34">
        <v>0.40485700000000002</v>
      </c>
      <c r="L5" s="5">
        <v>0.16960900000000001</v>
      </c>
      <c r="M5" s="5"/>
      <c r="N5" s="34">
        <v>0.47710799999999998</v>
      </c>
      <c r="O5" s="36">
        <v>0.49025800000000003</v>
      </c>
      <c r="P5" s="36"/>
      <c r="Q5" s="34">
        <v>0.35668100000000003</v>
      </c>
      <c r="R5" s="38">
        <v>0.40884300000000001</v>
      </c>
      <c r="S5" s="38"/>
      <c r="T5" s="34">
        <v>0.42196400000000001</v>
      </c>
      <c r="U5" s="38">
        <v>0.39486500000000002</v>
      </c>
      <c r="W5" s="34">
        <v>0.53555200000000003</v>
      </c>
      <c r="X5" s="5">
        <v>0.29735800000000001</v>
      </c>
      <c r="Y5" s="5"/>
      <c r="Z5" s="34">
        <v>0.36170000000000002</v>
      </c>
      <c r="AA5" s="36">
        <v>0.39201000000000003</v>
      </c>
      <c r="AB5" s="36"/>
    </row>
    <row r="6" spans="1:30" ht="18" x14ac:dyDescent="0.25">
      <c r="A6" s="10" t="s">
        <v>152</v>
      </c>
      <c r="B6" s="34">
        <v>1.43093</v>
      </c>
      <c r="C6" s="38">
        <v>1.20079</v>
      </c>
      <c r="D6" s="38"/>
      <c r="E6" s="34">
        <v>2.1189499999999999</v>
      </c>
      <c r="F6" s="36">
        <v>1.39706</v>
      </c>
      <c r="G6" s="36"/>
      <c r="H6" s="34">
        <v>2.0834299999999999</v>
      </c>
      <c r="I6" s="36">
        <v>1.9839</v>
      </c>
      <c r="J6" s="36"/>
      <c r="K6" s="34">
        <v>2.0343200000000001</v>
      </c>
      <c r="L6" s="5">
        <v>0.67405499999999996</v>
      </c>
      <c r="M6" s="5"/>
      <c r="N6" s="34">
        <v>2.3050799999999998</v>
      </c>
      <c r="O6" s="36">
        <v>1.9376100000000001</v>
      </c>
      <c r="P6" s="36"/>
      <c r="Q6" s="34">
        <v>2.5351900000000001</v>
      </c>
      <c r="R6" s="38">
        <v>2.1971400000000001</v>
      </c>
      <c r="S6" s="38"/>
      <c r="T6" s="34">
        <v>2.26511</v>
      </c>
      <c r="U6" s="38">
        <v>2.1255299999999999</v>
      </c>
      <c r="W6" s="34">
        <v>2.6032700000000002</v>
      </c>
      <c r="X6" s="5">
        <v>0.76156000000000001</v>
      </c>
      <c r="Y6" s="5"/>
      <c r="Z6" s="34">
        <v>1.76796</v>
      </c>
      <c r="AA6" s="36">
        <v>2.0342699999999998</v>
      </c>
      <c r="AB6" s="36"/>
    </row>
    <row r="7" spans="1:30" ht="18" x14ac:dyDescent="0.25">
      <c r="A7" s="10" t="s">
        <v>153</v>
      </c>
      <c r="B7" s="34">
        <v>14.940300000000001</v>
      </c>
      <c r="C7" s="38">
        <v>15.7051</v>
      </c>
      <c r="D7" s="38"/>
      <c r="E7" s="34">
        <v>12.426500000000001</v>
      </c>
      <c r="F7" s="36">
        <v>15.755699999999999</v>
      </c>
      <c r="G7" s="36"/>
      <c r="H7" s="34">
        <v>12.924099999999999</v>
      </c>
      <c r="I7" s="36">
        <v>14.073</v>
      </c>
      <c r="J7" s="36"/>
      <c r="K7" s="34">
        <v>13.0177</v>
      </c>
      <c r="L7" s="5">
        <v>27.168500000000002</v>
      </c>
      <c r="M7" s="5"/>
      <c r="N7" s="34">
        <v>12.450200000000001</v>
      </c>
      <c r="O7" s="36">
        <v>14.382999999999999</v>
      </c>
      <c r="P7" s="36"/>
      <c r="Q7" s="34">
        <v>11.2342</v>
      </c>
      <c r="R7" s="38">
        <v>12.7904</v>
      </c>
      <c r="S7" s="38"/>
      <c r="T7" s="34">
        <v>12.107699999999999</v>
      </c>
      <c r="U7" s="38">
        <v>11.966100000000001</v>
      </c>
      <c r="W7" s="34">
        <v>14.1533</v>
      </c>
      <c r="X7" s="5">
        <v>25.001000000000001</v>
      </c>
      <c r="Y7" s="5"/>
      <c r="Z7" s="34">
        <v>13.674899999999999</v>
      </c>
      <c r="AA7" s="36">
        <v>13.007199999999999</v>
      </c>
      <c r="AB7" s="36"/>
    </row>
    <row r="8" spans="1:30" x14ac:dyDescent="0.25">
      <c r="A8" s="10" t="s">
        <v>147</v>
      </c>
      <c r="B8" s="34">
        <v>0.63011099999999998</v>
      </c>
      <c r="C8" s="38">
        <v>0.66177299999999994</v>
      </c>
      <c r="D8" s="38"/>
      <c r="E8" s="34">
        <v>0.44375399999999998</v>
      </c>
      <c r="F8" s="36">
        <v>0.62363000000000002</v>
      </c>
      <c r="G8" s="36"/>
      <c r="H8" s="34">
        <v>0.480937</v>
      </c>
      <c r="I8" s="36">
        <v>0.49278699999999998</v>
      </c>
      <c r="J8" s="36"/>
      <c r="K8" s="34">
        <v>0.47079500000000002</v>
      </c>
      <c r="L8" s="5">
        <v>0.95816100000000004</v>
      </c>
      <c r="M8" s="5"/>
      <c r="N8" s="34">
        <v>0.482151</v>
      </c>
      <c r="O8" s="36">
        <v>0.55029799999999995</v>
      </c>
      <c r="P8" s="36"/>
      <c r="Q8" s="34">
        <v>0.39369199999999999</v>
      </c>
      <c r="R8" s="38">
        <v>0.46539700000000001</v>
      </c>
      <c r="S8" s="38"/>
      <c r="T8" s="34">
        <v>0.43628899999999998</v>
      </c>
      <c r="U8" s="38">
        <v>0.411717</v>
      </c>
      <c r="W8" s="34">
        <v>0.49760799999999999</v>
      </c>
      <c r="X8" s="5">
        <v>0.90686</v>
      </c>
      <c r="Y8" s="5"/>
      <c r="Z8" s="34">
        <v>0.53481100000000004</v>
      </c>
      <c r="AA8" s="36">
        <v>0.52207300000000001</v>
      </c>
      <c r="AB8" s="36"/>
    </row>
    <row r="9" spans="1:30" x14ac:dyDescent="0.25">
      <c r="A9" s="10" t="s">
        <v>148</v>
      </c>
      <c r="B9" s="34">
        <v>12.624000000000001</v>
      </c>
      <c r="C9" s="38">
        <v>11.8094</v>
      </c>
      <c r="D9" s="38"/>
      <c r="E9" s="34">
        <v>14.1371</v>
      </c>
      <c r="F9" s="36">
        <v>12.5527</v>
      </c>
      <c r="G9" s="36"/>
      <c r="H9" s="34">
        <v>13.9405</v>
      </c>
      <c r="I9" s="36">
        <v>13.1989</v>
      </c>
      <c r="J9" s="36"/>
      <c r="K9" s="34">
        <v>14.0579</v>
      </c>
      <c r="L9" s="5">
        <v>15.571300000000001</v>
      </c>
      <c r="M9" s="5"/>
      <c r="N9" s="34">
        <v>13.8445</v>
      </c>
      <c r="O9" s="36">
        <v>13.135999999999999</v>
      </c>
      <c r="P9" s="36"/>
      <c r="Q9" s="34">
        <v>14.5754</v>
      </c>
      <c r="R9" s="38">
        <v>13.704499999999999</v>
      </c>
      <c r="S9" s="38"/>
      <c r="T9" s="34">
        <v>14.0482</v>
      </c>
      <c r="U9" s="38">
        <v>14.2067</v>
      </c>
      <c r="W9" s="34">
        <v>12.0566</v>
      </c>
      <c r="X9" s="5">
        <v>16.729700000000001</v>
      </c>
      <c r="Y9" s="5"/>
      <c r="Z9" s="34">
        <v>13.9564</v>
      </c>
      <c r="AA9" s="36">
        <v>13.94</v>
      </c>
      <c r="AB9" s="36"/>
    </row>
    <row r="10" spans="1:30" x14ac:dyDescent="0.25">
      <c r="A10" s="10" t="s">
        <v>149</v>
      </c>
      <c r="B10" s="34">
        <v>18.8123</v>
      </c>
      <c r="C10" s="38">
        <v>18.794899999999998</v>
      </c>
      <c r="D10" s="38"/>
      <c r="E10" s="34">
        <v>18.8033</v>
      </c>
      <c r="F10" s="36">
        <v>17.643599999999999</v>
      </c>
      <c r="G10" s="36"/>
      <c r="H10" s="34">
        <v>18.601700000000001</v>
      </c>
      <c r="I10" s="36">
        <v>18.7136</v>
      </c>
      <c r="J10" s="36"/>
      <c r="K10" s="34">
        <v>18.215800000000002</v>
      </c>
      <c r="L10" s="5">
        <v>4.2902199999999997</v>
      </c>
      <c r="M10" s="5"/>
      <c r="N10" s="34">
        <v>18.8962</v>
      </c>
      <c r="O10" s="36">
        <v>18.122699999999998</v>
      </c>
      <c r="P10" s="36"/>
      <c r="Q10" s="34">
        <v>19.158300000000001</v>
      </c>
      <c r="R10" s="38">
        <v>19.011399999999998</v>
      </c>
      <c r="S10" s="38"/>
      <c r="T10" s="34">
        <v>19.067900000000002</v>
      </c>
      <c r="U10" s="38">
        <v>19.1007</v>
      </c>
      <c r="W10" s="34">
        <v>19.8322</v>
      </c>
      <c r="X10" s="5">
        <v>4.6869800000000001</v>
      </c>
      <c r="Y10" s="5"/>
      <c r="Z10" s="34">
        <v>18.009499999999999</v>
      </c>
      <c r="AA10" s="36">
        <v>18.582000000000001</v>
      </c>
      <c r="AB10" s="36"/>
    </row>
    <row r="11" spans="1:30" ht="18" x14ac:dyDescent="0.25">
      <c r="A11" s="10" t="s">
        <v>154</v>
      </c>
      <c r="B11" s="34">
        <v>0.220696</v>
      </c>
      <c r="C11" s="38">
        <v>0.25756499999999999</v>
      </c>
      <c r="D11" s="38"/>
      <c r="E11" s="34">
        <v>0.28470699999999999</v>
      </c>
      <c r="F11" s="36">
        <v>0.236564</v>
      </c>
      <c r="G11" s="36"/>
      <c r="H11" s="34">
        <v>0.27278400000000003</v>
      </c>
      <c r="I11" s="36">
        <v>0.25785999999999998</v>
      </c>
      <c r="J11" s="36"/>
      <c r="K11" s="34">
        <v>0.29397000000000001</v>
      </c>
      <c r="L11" s="5">
        <v>8.3983000000000002E-2</v>
      </c>
      <c r="M11" s="5"/>
      <c r="N11" s="34">
        <v>0.29697000000000001</v>
      </c>
      <c r="O11" s="36">
        <v>0.22240699999999999</v>
      </c>
      <c r="P11" s="36"/>
      <c r="Q11" s="34">
        <v>0.26262400000000002</v>
      </c>
      <c r="R11" s="38">
        <v>0.27123700000000001</v>
      </c>
      <c r="S11" s="38"/>
      <c r="T11" s="34">
        <v>0.291744</v>
      </c>
      <c r="U11" s="38">
        <v>0.26325999999999999</v>
      </c>
      <c r="W11" s="34">
        <v>0.31217899999999998</v>
      </c>
      <c r="X11" s="5">
        <v>8.9973999999999998E-2</v>
      </c>
      <c r="Y11" s="5"/>
      <c r="Z11" s="34">
        <v>0.26591100000000001</v>
      </c>
      <c r="AA11" s="36">
        <v>0.29056900000000002</v>
      </c>
      <c r="AB11" s="36"/>
    </row>
    <row r="12" spans="1:30" x14ac:dyDescent="0.25">
      <c r="A12" s="16" t="s">
        <v>0</v>
      </c>
      <c r="B12" s="32">
        <f>SUM(B4:B11)</f>
        <v>99.83153999999999</v>
      </c>
      <c r="C12" s="32">
        <f>SUM(C4:C11)</f>
        <v>99.789524999999983</v>
      </c>
      <c r="D12" s="32"/>
      <c r="E12" s="32">
        <f t="shared" ref="E12:W12" si="0">SUM(E4:E11)</f>
        <v>99.451450999999992</v>
      </c>
      <c r="F12" s="32">
        <f>SUM(F4:F11)</f>
        <v>99.250889000000015</v>
      </c>
      <c r="G12" s="32"/>
      <c r="H12" s="32">
        <f t="shared" si="0"/>
        <v>99.028291999999993</v>
      </c>
      <c r="I12" s="32">
        <f>SUM(I4:I11)</f>
        <v>99.388969999999986</v>
      </c>
      <c r="J12" s="32"/>
      <c r="K12" s="32">
        <f t="shared" si="0"/>
        <v>99.015542000000011</v>
      </c>
      <c r="L12" s="1">
        <f>SUM(L4:L11)</f>
        <v>99.225228000000001</v>
      </c>
      <c r="M12" s="1"/>
      <c r="N12" s="32">
        <f t="shared" si="0"/>
        <v>98.966708999999994</v>
      </c>
      <c r="O12" s="32">
        <f>SUM(O4:O11)</f>
        <v>98.956872999999987</v>
      </c>
      <c r="P12" s="32"/>
      <c r="Q12" s="32">
        <f t="shared" ref="Q12:U12" si="1">SUM(Q4:Q11)</f>
        <v>99.092286999999999</v>
      </c>
      <c r="R12" s="32">
        <f>SUM(R4:R11)</f>
        <v>98.81791699999998</v>
      </c>
      <c r="S12" s="32"/>
      <c r="T12" s="32">
        <f t="shared" si="1"/>
        <v>99.074307000000005</v>
      </c>
      <c r="U12" s="32">
        <f t="shared" si="1"/>
        <v>99.062871999999999</v>
      </c>
      <c r="W12" s="32">
        <f t="shared" si="0"/>
        <v>100.37330900000001</v>
      </c>
      <c r="X12" s="1">
        <f>SUM(X4:X11)</f>
        <v>99.576532</v>
      </c>
      <c r="Y12" s="1"/>
      <c r="Z12" s="32">
        <f>SUM(Z4:Z11)</f>
        <v>99.648082000000016</v>
      </c>
      <c r="AA12" s="32">
        <f>SUM(AA4:AA11)</f>
        <v>99.863922000000002</v>
      </c>
      <c r="AB12" s="32"/>
    </row>
    <row r="13" spans="1:30" x14ac:dyDescent="0.25">
      <c r="A13" s="7"/>
      <c r="B13" t="s">
        <v>193</v>
      </c>
      <c r="C13" t="s">
        <v>193</v>
      </c>
      <c r="E13" t="s">
        <v>193</v>
      </c>
      <c r="F13" t="s">
        <v>193</v>
      </c>
      <c r="H13" t="s">
        <v>193</v>
      </c>
      <c r="I13" t="s">
        <v>193</v>
      </c>
      <c r="K13" t="s">
        <v>193</v>
      </c>
      <c r="L13" s="6" t="s">
        <v>194</v>
      </c>
      <c r="N13" t="s">
        <v>193</v>
      </c>
      <c r="O13" t="s">
        <v>193</v>
      </c>
      <c r="Q13" t="s">
        <v>193</v>
      </c>
      <c r="R13" t="s">
        <v>193</v>
      </c>
      <c r="T13" t="s">
        <v>193</v>
      </c>
      <c r="U13" t="s">
        <v>193</v>
      </c>
      <c r="W13" t="s">
        <v>193</v>
      </c>
      <c r="X13" s="6" t="s">
        <v>194</v>
      </c>
      <c r="Z13" t="s">
        <v>193</v>
      </c>
      <c r="AA13" t="s">
        <v>193</v>
      </c>
    </row>
    <row r="14" spans="1:30" x14ac:dyDescent="0.25">
      <c r="A14" s="7"/>
    </row>
    <row r="15" spans="1:30" s="13" customFormat="1" x14ac:dyDescent="0.25">
      <c r="A15" s="19" t="s">
        <v>164</v>
      </c>
      <c r="B15" s="18"/>
      <c r="C15" s="18"/>
      <c r="D15" s="18"/>
      <c r="Q15" s="18"/>
      <c r="R15" s="18"/>
      <c r="S15" s="18"/>
      <c r="T15" s="18"/>
      <c r="U15" s="18"/>
      <c r="V15" s="18"/>
    </row>
    <row r="16" spans="1:30" s="13" customFormat="1" x14ac:dyDescent="0.25">
      <c r="A16" s="17" t="s">
        <v>158</v>
      </c>
      <c r="B16" s="18">
        <v>1.940809</v>
      </c>
      <c r="C16" s="18">
        <v>1.9582649999999999</v>
      </c>
      <c r="D16" s="18"/>
      <c r="E16" s="18">
        <v>1.925395</v>
      </c>
      <c r="F16" s="47">
        <v>1.9481219999999999</v>
      </c>
      <c r="G16" s="47"/>
      <c r="H16" s="47">
        <v>1.921378</v>
      </c>
      <c r="I16" s="47">
        <v>1.9210480000000001</v>
      </c>
      <c r="J16" s="47"/>
      <c r="K16" s="47">
        <v>1.9271609999999999</v>
      </c>
      <c r="L16" s="47">
        <v>1.9666220000000001</v>
      </c>
      <c r="M16" s="47"/>
      <c r="N16" s="47">
        <v>1.916417</v>
      </c>
      <c r="O16" s="47">
        <v>1.9262379999999999</v>
      </c>
      <c r="P16" s="47"/>
      <c r="Q16" s="47">
        <v>1.9156690000000001</v>
      </c>
      <c r="R16" s="47">
        <v>1.9146529999999999</v>
      </c>
      <c r="S16" s="47"/>
      <c r="T16" s="47">
        <v>1.9194089999999999</v>
      </c>
      <c r="U16" s="47">
        <v>1.923807</v>
      </c>
      <c r="V16" s="47"/>
      <c r="W16" s="47">
        <v>1.913816</v>
      </c>
      <c r="X16" s="18">
        <v>1.9689650000000001</v>
      </c>
      <c r="Y16" s="18"/>
      <c r="Z16" s="18">
        <v>1.9387589999999999</v>
      </c>
      <c r="AA16" s="18">
        <v>1.932169</v>
      </c>
      <c r="AB16" s="18"/>
      <c r="AC16" s="18"/>
      <c r="AD16" s="18"/>
    </row>
    <row r="17" spans="1:30" s="13" customFormat="1" x14ac:dyDescent="0.25">
      <c r="A17" s="17" t="s">
        <v>165</v>
      </c>
      <c r="B17" s="18">
        <v>1.2295E-2</v>
      </c>
      <c r="C17" s="18">
        <v>9.3900000000000008E-3</v>
      </c>
      <c r="D17" s="18"/>
      <c r="E17" s="18">
        <v>1.2873000000000001E-2</v>
      </c>
      <c r="F17" s="47">
        <v>1.2321E-2</v>
      </c>
      <c r="G17" s="47"/>
      <c r="H17" s="47">
        <v>1.1780000000000001E-2</v>
      </c>
      <c r="I17" s="47">
        <v>1.3663E-2</v>
      </c>
      <c r="J17" s="47"/>
      <c r="K17" s="47">
        <v>1.1619000000000001E-2</v>
      </c>
      <c r="L17" s="47">
        <v>4.9880000000000002E-3</v>
      </c>
      <c r="M17" s="47"/>
      <c r="N17" s="47">
        <v>1.3698999999999999E-2</v>
      </c>
      <c r="O17" s="47">
        <v>1.4177E-2</v>
      </c>
      <c r="P17" s="47"/>
      <c r="Q17" s="47">
        <v>1.0163999999999999E-2</v>
      </c>
      <c r="R17" s="47">
        <v>1.1785E-2</v>
      </c>
      <c r="S17" s="47"/>
      <c r="T17" s="47">
        <v>1.2081E-2</v>
      </c>
      <c r="U17" s="47">
        <v>1.1296E-2</v>
      </c>
      <c r="V17" s="47"/>
      <c r="W17" s="47">
        <v>1.5304999999999999E-2</v>
      </c>
      <c r="X17" s="18">
        <v>8.6189999999999999E-3</v>
      </c>
      <c r="Y17" s="18"/>
      <c r="Z17" s="18">
        <v>1.0329E-2</v>
      </c>
      <c r="AA17" s="18">
        <v>1.1152E-2</v>
      </c>
      <c r="AB17" s="18"/>
      <c r="AC17" s="18"/>
      <c r="AD17" s="18"/>
    </row>
    <row r="18" spans="1:30" s="13" customFormat="1" ht="17.25" x14ac:dyDescent="0.25">
      <c r="A18" s="17" t="s">
        <v>185</v>
      </c>
      <c r="B18" s="18">
        <v>5.9210687505816928E-2</v>
      </c>
      <c r="C18" s="18">
        <v>4.1754850959148326E-2</v>
      </c>
      <c r="D18" s="18"/>
      <c r="E18" s="18">
        <v>7.4624314156399141E-2</v>
      </c>
      <c r="F18" s="47">
        <v>5.1895971185192291E-2</v>
      </c>
      <c r="G18" s="47"/>
      <c r="H18" s="47">
        <v>7.8641474229699471E-2</v>
      </c>
      <c r="I18" s="47">
        <v>7.8971901481869722E-2</v>
      </c>
      <c r="J18" s="47"/>
      <c r="K18" s="47">
        <v>7.2857835645381286E-2</v>
      </c>
      <c r="L18" s="47">
        <v>3.3369859207867503E-2</v>
      </c>
      <c r="M18" s="47"/>
      <c r="N18" s="47">
        <v>8.3602601929967602E-2</v>
      </c>
      <c r="O18" s="47">
        <v>7.3780904959420024E-2</v>
      </c>
      <c r="P18" s="47"/>
      <c r="Q18" s="47">
        <v>8.4351150620094906E-2</v>
      </c>
      <c r="R18" s="47">
        <v>8.5367388682017209E-2</v>
      </c>
      <c r="S18" s="47"/>
      <c r="T18" s="47">
        <v>8.061080884735583E-2</v>
      </c>
      <c r="U18" s="47">
        <v>7.6213312605154071E-2</v>
      </c>
      <c r="V18" s="47"/>
      <c r="W18" s="47">
        <v>8.6206771383587677E-2</v>
      </c>
      <c r="X18" s="18">
        <v>3.1027058775514815E-2</v>
      </c>
      <c r="Y18" s="18"/>
      <c r="Z18" s="18">
        <v>6.1259113620823591E-2</v>
      </c>
      <c r="AA18" s="18">
        <v>6.7849737879529304E-2</v>
      </c>
      <c r="AB18" s="18"/>
      <c r="AC18" s="18"/>
      <c r="AD18" s="18"/>
    </row>
    <row r="19" spans="1:30" s="13" customFormat="1" ht="17.25" x14ac:dyDescent="0.25">
      <c r="A19" s="17" t="s">
        <v>186</v>
      </c>
      <c r="B19" s="18">
        <v>5.2882761901071607E-3</v>
      </c>
      <c r="C19" s="18">
        <v>1.2548355093319002E-2</v>
      </c>
      <c r="D19" s="18"/>
      <c r="E19" s="18">
        <v>2.0054063894310567E-2</v>
      </c>
      <c r="F19" s="47">
        <v>1.1475740640069315E-2</v>
      </c>
      <c r="G19" s="47"/>
      <c r="H19" s="47">
        <v>1.5125195113317641E-2</v>
      </c>
      <c r="I19" s="47">
        <v>1.0514108215357434E-2</v>
      </c>
      <c r="J19" s="47"/>
      <c r="K19" s="47">
        <v>1.860083328369222E-2</v>
      </c>
      <c r="L19" s="47">
        <v>0</v>
      </c>
      <c r="M19" s="47"/>
      <c r="N19" s="47">
        <v>2.0078438767928142E-2</v>
      </c>
      <c r="O19" s="47">
        <v>1.3992854071925631E-2</v>
      </c>
      <c r="P19" s="47"/>
      <c r="Q19" s="47">
        <v>2.8820365921290628E-2</v>
      </c>
      <c r="R19" s="47">
        <v>1.3852660869357936E-2</v>
      </c>
      <c r="S19" s="47"/>
      <c r="T19" s="47">
        <v>2.0984531123803871E-2</v>
      </c>
      <c r="U19" s="47">
        <v>1.9040430989256937E-2</v>
      </c>
      <c r="V19" s="47"/>
      <c r="W19" s="47">
        <v>3.0337402295137067E-2</v>
      </c>
      <c r="X19" s="18">
        <v>3.5552148213523205E-3</v>
      </c>
      <c r="Y19" s="18"/>
      <c r="Z19" s="18">
        <v>1.7831435104328219E-2</v>
      </c>
      <c r="AA19" s="18">
        <v>2.2811408183825613E-2</v>
      </c>
      <c r="AB19" s="18"/>
      <c r="AC19" s="18"/>
      <c r="AD19" s="18"/>
    </row>
    <row r="20" spans="1:30" s="13" customFormat="1" ht="17.25" x14ac:dyDescent="0.25">
      <c r="A20" s="17" t="s">
        <v>187</v>
      </c>
      <c r="B20" s="18">
        <f>SUM(B18:B19)</f>
        <v>6.4498963695924089E-2</v>
      </c>
      <c r="C20" s="18">
        <f t="shared" ref="C20:AA20" si="2">SUM(C18:C19)</f>
        <v>5.4303206052467329E-2</v>
      </c>
      <c r="D20" s="18"/>
      <c r="E20" s="18">
        <f t="shared" si="2"/>
        <v>9.4678378050709708E-2</v>
      </c>
      <c r="F20" s="18">
        <f t="shared" si="2"/>
        <v>6.3371711825261606E-2</v>
      </c>
      <c r="G20" s="18"/>
      <c r="H20" s="18">
        <f t="shared" si="2"/>
        <v>9.3766669343017112E-2</v>
      </c>
      <c r="I20" s="18">
        <f t="shared" si="2"/>
        <v>8.9486009697227156E-2</v>
      </c>
      <c r="J20" s="18"/>
      <c r="K20" s="18">
        <f t="shared" si="2"/>
        <v>9.1458668929073506E-2</v>
      </c>
      <c r="L20" s="18">
        <f t="shared" si="2"/>
        <v>3.3369859207867503E-2</v>
      </c>
      <c r="M20" s="18"/>
      <c r="N20" s="18">
        <f t="shared" si="2"/>
        <v>0.10368104069789574</v>
      </c>
      <c r="O20" s="18">
        <f t="shared" si="2"/>
        <v>8.7773759031345655E-2</v>
      </c>
      <c r="P20" s="18"/>
      <c r="Q20" s="18">
        <f t="shared" si="2"/>
        <v>0.11317151654138553</v>
      </c>
      <c r="R20" s="18">
        <f t="shared" si="2"/>
        <v>9.9220049551375145E-2</v>
      </c>
      <c r="S20" s="18"/>
      <c r="T20" s="18">
        <f t="shared" si="2"/>
        <v>0.1015953399711597</v>
      </c>
      <c r="U20" s="18">
        <f t="shared" si="2"/>
        <v>9.5253743594411008E-2</v>
      </c>
      <c r="V20" s="18"/>
      <c r="W20" s="18">
        <f t="shared" si="2"/>
        <v>0.11654417367872474</v>
      </c>
      <c r="X20" s="18">
        <f t="shared" si="2"/>
        <v>3.4582273596867136E-2</v>
      </c>
      <c r="Y20" s="18"/>
      <c r="Z20" s="18">
        <f t="shared" si="2"/>
        <v>7.909054872515181E-2</v>
      </c>
      <c r="AA20" s="18">
        <f t="shared" si="2"/>
        <v>9.0661146063354917E-2</v>
      </c>
      <c r="AB20" s="18"/>
      <c r="AC20" s="18"/>
      <c r="AD20" s="18"/>
    </row>
    <row r="21" spans="1:30" s="13" customFormat="1" ht="17.25" x14ac:dyDescent="0.25">
      <c r="A21" s="17" t="s">
        <v>188</v>
      </c>
      <c r="B21" s="18">
        <v>4.5661E-2</v>
      </c>
      <c r="C21" s="18">
        <v>2.9548000000000001E-2</v>
      </c>
      <c r="D21" s="18"/>
      <c r="E21" s="18">
        <v>4.9716000000000003E-2</v>
      </c>
      <c r="F21" s="47">
        <v>3.3397000000000003E-2</v>
      </c>
      <c r="G21" s="47"/>
      <c r="H21" s="47">
        <v>6.0117999999999998E-2</v>
      </c>
      <c r="I21" s="47">
        <v>6.0231E-2</v>
      </c>
      <c r="J21" s="47"/>
      <c r="K21" s="47">
        <v>5.2727999999999997E-2</v>
      </c>
      <c r="L21" s="47">
        <v>3.2091000000000001E-2</v>
      </c>
      <c r="M21" s="47"/>
      <c r="N21" s="47">
        <v>5.8064999999999999E-2</v>
      </c>
      <c r="O21" s="47">
        <v>4.7974999999999997E-2</v>
      </c>
      <c r="P21" s="47"/>
      <c r="Q21" s="47">
        <v>5.4453000000000001E-2</v>
      </c>
      <c r="R21" s="47">
        <v>6.8057000000000006E-2</v>
      </c>
      <c r="S21" s="47"/>
      <c r="T21" s="47">
        <v>5.6953999999999998E-2</v>
      </c>
      <c r="U21" s="47">
        <v>5.3953000000000001E-2</v>
      </c>
      <c r="V21" s="47"/>
      <c r="W21" s="47">
        <v>4.8210999999999997E-2</v>
      </c>
      <c r="X21" s="18">
        <v>1.6972000000000001E-2</v>
      </c>
      <c r="Y21" s="18"/>
      <c r="Z21" s="18">
        <v>4.2306000000000003E-2</v>
      </c>
      <c r="AA21" s="18">
        <v>4.4001999999999999E-2</v>
      </c>
      <c r="AB21" s="18"/>
      <c r="AC21" s="18"/>
      <c r="AD21" s="18"/>
    </row>
    <row r="22" spans="1:30" s="13" customFormat="1" ht="17.25" x14ac:dyDescent="0.25">
      <c r="A22" s="17" t="s">
        <v>189</v>
      </c>
      <c r="B22" s="18">
        <v>0.432203</v>
      </c>
      <c r="C22" s="18">
        <v>0.47442800000000002</v>
      </c>
      <c r="D22" s="18"/>
      <c r="E22" s="18">
        <v>0.34427799999999997</v>
      </c>
      <c r="F22" s="47">
        <v>0.473744</v>
      </c>
      <c r="G22" s="47"/>
      <c r="H22" s="47">
        <v>0.352626</v>
      </c>
      <c r="I22" s="47">
        <v>0.39020500000000002</v>
      </c>
      <c r="J22" s="47"/>
      <c r="K22" s="47">
        <v>0.362562</v>
      </c>
      <c r="L22" s="47">
        <v>0.85608899999999999</v>
      </c>
      <c r="M22" s="47"/>
      <c r="N22" s="47">
        <v>0.33931</v>
      </c>
      <c r="O22" s="47">
        <v>0.41436200000000001</v>
      </c>
      <c r="P22" s="47"/>
      <c r="Q22" s="47">
        <v>0.30140800000000001</v>
      </c>
      <c r="R22" s="47">
        <v>0.341804</v>
      </c>
      <c r="S22" s="47"/>
      <c r="T22" s="47">
        <v>0.32839800000000002</v>
      </c>
      <c r="U22" s="47">
        <v>0.32656800000000002</v>
      </c>
      <c r="V22" s="47"/>
      <c r="W22" s="47">
        <v>0.40140399999999998</v>
      </c>
      <c r="X22" s="18">
        <v>0.78861400000000004</v>
      </c>
      <c r="Y22" s="18"/>
      <c r="Z22" s="18">
        <v>0.391791</v>
      </c>
      <c r="AA22" s="18">
        <v>0.367344</v>
      </c>
      <c r="AB22" s="18"/>
      <c r="AC22" s="18"/>
      <c r="AD22" s="18"/>
    </row>
    <row r="23" spans="1:30" s="13" customFormat="1" ht="17.25" x14ac:dyDescent="0.25">
      <c r="A23" s="17" t="s">
        <v>190</v>
      </c>
      <c r="B23" s="18">
        <f>SUM(B21:B22)</f>
        <v>0.47786400000000001</v>
      </c>
      <c r="C23" s="18">
        <f t="shared" ref="C23:AA23" si="3">SUM(C21:C22)</f>
        <v>0.50397599999999998</v>
      </c>
      <c r="D23" s="18"/>
      <c r="E23" s="18">
        <f t="shared" si="3"/>
        <v>0.39399399999999996</v>
      </c>
      <c r="F23" s="18">
        <f t="shared" si="3"/>
        <v>0.50714099999999995</v>
      </c>
      <c r="G23" s="18"/>
      <c r="H23" s="18">
        <f t="shared" si="3"/>
        <v>0.412744</v>
      </c>
      <c r="I23" s="18">
        <f t="shared" si="3"/>
        <v>0.450436</v>
      </c>
      <c r="J23" s="18"/>
      <c r="K23" s="18">
        <f t="shared" si="3"/>
        <v>0.41528999999999999</v>
      </c>
      <c r="L23" s="18">
        <f t="shared" si="3"/>
        <v>0.88817999999999997</v>
      </c>
      <c r="M23" s="18"/>
      <c r="N23" s="18">
        <f t="shared" si="3"/>
        <v>0.39737499999999998</v>
      </c>
      <c r="O23" s="18">
        <f t="shared" si="3"/>
        <v>0.462337</v>
      </c>
      <c r="P23" s="18"/>
      <c r="Q23" s="18">
        <f t="shared" si="3"/>
        <v>0.35586099999999998</v>
      </c>
      <c r="R23" s="18">
        <f t="shared" si="3"/>
        <v>0.40986100000000003</v>
      </c>
      <c r="S23" s="18"/>
      <c r="T23" s="18">
        <f t="shared" si="3"/>
        <v>0.38535200000000003</v>
      </c>
      <c r="U23" s="18">
        <f t="shared" si="3"/>
        <v>0.380521</v>
      </c>
      <c r="V23" s="18"/>
      <c r="W23" s="18">
        <f t="shared" si="3"/>
        <v>0.44961499999999999</v>
      </c>
      <c r="X23" s="18">
        <f t="shared" si="3"/>
        <v>0.80558600000000002</v>
      </c>
      <c r="Y23" s="18"/>
      <c r="Z23" s="18">
        <f t="shared" si="3"/>
        <v>0.43409700000000001</v>
      </c>
      <c r="AA23" s="18">
        <f t="shared" si="3"/>
        <v>0.41134599999999999</v>
      </c>
      <c r="AB23" s="18"/>
      <c r="AC23" s="18"/>
      <c r="AD23" s="18"/>
    </row>
    <row r="24" spans="1:30" s="13" customFormat="1" x14ac:dyDescent="0.25">
      <c r="A24" s="17" t="s">
        <v>166</v>
      </c>
      <c r="B24" s="18">
        <v>2.0410000000000001E-2</v>
      </c>
      <c r="C24" s="18">
        <v>2.1506000000000001E-2</v>
      </c>
      <c r="D24" s="18"/>
      <c r="E24" s="18">
        <v>1.4248E-2</v>
      </c>
      <c r="F24" s="47">
        <v>2.0327999999999999E-2</v>
      </c>
      <c r="G24" s="47"/>
      <c r="H24" s="47">
        <v>1.5554E-2</v>
      </c>
      <c r="I24" s="47">
        <v>1.5973000000000001E-2</v>
      </c>
      <c r="J24" s="47"/>
      <c r="K24" s="47">
        <v>1.521E-2</v>
      </c>
      <c r="L24" s="47">
        <v>3.1720999999999999E-2</v>
      </c>
      <c r="M24" s="47"/>
      <c r="N24" s="47">
        <v>1.5584000000000001E-2</v>
      </c>
      <c r="O24" s="47">
        <v>1.7913999999999999E-2</v>
      </c>
      <c r="P24" s="47"/>
      <c r="Q24" s="47">
        <v>1.2629E-2</v>
      </c>
      <c r="R24" s="47">
        <v>1.5103E-2</v>
      </c>
      <c r="S24" s="47"/>
      <c r="T24" s="47">
        <v>1.4062E-2</v>
      </c>
      <c r="U24" s="47">
        <v>1.3259E-2</v>
      </c>
      <c r="V24" s="47"/>
      <c r="W24" s="47">
        <v>1.6008000000000001E-2</v>
      </c>
      <c r="X24" s="18">
        <v>2.9592E-2</v>
      </c>
      <c r="Y24" s="18"/>
      <c r="Z24" s="18">
        <v>1.7191999999999999E-2</v>
      </c>
      <c r="AA24" s="18">
        <v>1.6719999999999999E-2</v>
      </c>
      <c r="AB24" s="18"/>
      <c r="AC24" s="18"/>
      <c r="AD24" s="18"/>
    </row>
    <row r="25" spans="1:30" s="13" customFormat="1" x14ac:dyDescent="0.25">
      <c r="A25" s="17" t="s">
        <v>167</v>
      </c>
      <c r="B25" s="18">
        <v>0.71978600000000004</v>
      </c>
      <c r="C25" s="18">
        <v>0.67555200000000004</v>
      </c>
      <c r="D25" s="18"/>
      <c r="E25" s="18">
        <v>0.79902899999999999</v>
      </c>
      <c r="F25" s="47">
        <v>0.72026000000000001</v>
      </c>
      <c r="G25" s="47"/>
      <c r="H25" s="47">
        <v>0.79363399999999995</v>
      </c>
      <c r="I25" s="47">
        <v>0.75308799999999998</v>
      </c>
      <c r="J25" s="47"/>
      <c r="K25" s="47">
        <v>0.79946300000000003</v>
      </c>
      <c r="L25" s="47">
        <v>0.90744800000000003</v>
      </c>
      <c r="M25" s="47"/>
      <c r="N25" s="47">
        <v>0.78770399999999996</v>
      </c>
      <c r="O25" s="47">
        <v>0.75271999999999994</v>
      </c>
      <c r="P25" s="47"/>
      <c r="Q25" s="47">
        <v>0.82303800000000005</v>
      </c>
      <c r="R25" s="47">
        <v>0.78284799999999999</v>
      </c>
      <c r="S25" s="47"/>
      <c r="T25" s="47">
        <v>0.79703599999999997</v>
      </c>
      <c r="U25" s="47">
        <v>0.805342</v>
      </c>
      <c r="V25" s="47"/>
      <c r="W25" s="47">
        <v>0.68276199999999998</v>
      </c>
      <c r="X25" s="18">
        <v>0.96095699999999995</v>
      </c>
      <c r="Y25" s="18"/>
      <c r="Z25" s="18">
        <v>0.78976400000000002</v>
      </c>
      <c r="AA25" s="18">
        <v>0.78586400000000001</v>
      </c>
      <c r="AB25" s="18"/>
      <c r="AC25" s="18"/>
      <c r="AD25" s="18"/>
    </row>
    <row r="26" spans="1:30" s="13" customFormat="1" x14ac:dyDescent="0.25">
      <c r="A26" s="17" t="s">
        <v>160</v>
      </c>
      <c r="B26" s="18">
        <v>0.77080700000000002</v>
      </c>
      <c r="C26" s="18">
        <v>0.77262399999999998</v>
      </c>
      <c r="D26" s="18"/>
      <c r="E26" s="18">
        <v>0.76371900000000004</v>
      </c>
      <c r="F26" s="47">
        <v>0.72750599999999999</v>
      </c>
      <c r="G26" s="47"/>
      <c r="H26" s="47">
        <v>0.76101200000000002</v>
      </c>
      <c r="I26" s="47">
        <v>0.76729499999999995</v>
      </c>
      <c r="J26" s="47"/>
      <c r="K26" s="47">
        <v>0.74442900000000001</v>
      </c>
      <c r="L26" s="47">
        <v>0.179669</v>
      </c>
      <c r="M26" s="47"/>
      <c r="N26" s="47">
        <v>0.77260499999999999</v>
      </c>
      <c r="O26" s="47">
        <v>0.74626000000000003</v>
      </c>
      <c r="P26" s="47"/>
      <c r="Q26" s="47">
        <v>0.777416</v>
      </c>
      <c r="R26" s="47">
        <v>0.78041499999999997</v>
      </c>
      <c r="S26" s="47"/>
      <c r="T26" s="47">
        <v>0.77742199999999995</v>
      </c>
      <c r="U26" s="47">
        <v>0.77809700000000004</v>
      </c>
      <c r="V26" s="47"/>
      <c r="W26" s="47">
        <v>0.80707200000000001</v>
      </c>
      <c r="X26" s="18">
        <v>0.193467</v>
      </c>
      <c r="Y26" s="18"/>
      <c r="Z26" s="18">
        <v>0.73235700000000004</v>
      </c>
      <c r="AA26" s="18">
        <v>0.75279099999999999</v>
      </c>
      <c r="AB26" s="18"/>
      <c r="AC26" s="18"/>
      <c r="AD26" s="18"/>
    </row>
    <row r="27" spans="1:30" s="13" customFormat="1" x14ac:dyDescent="0.25">
      <c r="A27" s="17" t="s">
        <v>161</v>
      </c>
      <c r="B27" s="18">
        <v>1.6364E-2</v>
      </c>
      <c r="C27" s="18">
        <v>1.916E-2</v>
      </c>
      <c r="D27" s="18"/>
      <c r="E27" s="18">
        <v>2.0926E-2</v>
      </c>
      <c r="F27" s="47">
        <v>1.7652000000000001E-2</v>
      </c>
      <c r="G27" s="47"/>
      <c r="H27" s="47">
        <v>2.0195000000000001E-2</v>
      </c>
      <c r="I27" s="47">
        <v>1.9133000000000001E-2</v>
      </c>
      <c r="J27" s="47"/>
      <c r="K27" s="47">
        <v>2.1739999999999999E-2</v>
      </c>
      <c r="L27" s="47">
        <v>6.365E-3</v>
      </c>
      <c r="M27" s="47"/>
      <c r="N27" s="47">
        <v>2.1972999999999999E-2</v>
      </c>
      <c r="O27" s="47">
        <v>1.6573000000000001E-2</v>
      </c>
      <c r="P27" s="47"/>
      <c r="Q27" s="47">
        <v>1.9285E-2</v>
      </c>
      <c r="R27" s="47">
        <v>2.0149E-2</v>
      </c>
      <c r="S27" s="47"/>
      <c r="T27" s="47">
        <v>2.1524999999999999E-2</v>
      </c>
      <c r="U27" s="47">
        <v>1.9407000000000001E-2</v>
      </c>
      <c r="V27" s="47"/>
      <c r="W27" s="47">
        <v>2.299E-2</v>
      </c>
      <c r="X27" s="18">
        <v>6.7210000000000004E-3</v>
      </c>
      <c r="Y27" s="18"/>
      <c r="Z27" s="18">
        <v>1.9567999999999999E-2</v>
      </c>
      <c r="AA27" s="18">
        <v>2.1302000000000001E-2</v>
      </c>
      <c r="AB27" s="18"/>
      <c r="AC27" s="18"/>
      <c r="AD27" s="18"/>
    </row>
    <row r="28" spans="1:30" s="13" customFormat="1" x14ac:dyDescent="0.25">
      <c r="A28" s="17" t="s">
        <v>163</v>
      </c>
      <c r="B28" s="18">
        <f>SUM(B16:B17,B20,B23:B27)</f>
        <v>4.0228339636959243</v>
      </c>
      <c r="C28" s="18">
        <f t="shared" ref="C28:AA28" si="4">SUM(C16:C17,C20,C23:C27)</f>
        <v>4.014776206052467</v>
      </c>
      <c r="D28" s="18"/>
      <c r="E28" s="18">
        <f t="shared" si="4"/>
        <v>4.0248623780507105</v>
      </c>
      <c r="F28" s="18">
        <f t="shared" si="4"/>
        <v>4.0167017118252613</v>
      </c>
      <c r="G28" s="18"/>
      <c r="H28" s="18">
        <f t="shared" si="4"/>
        <v>4.0300636693430176</v>
      </c>
      <c r="I28" s="18">
        <f t="shared" si="4"/>
        <v>4.0301220096972266</v>
      </c>
      <c r="J28" s="18"/>
      <c r="K28" s="18">
        <f t="shared" si="4"/>
        <v>4.0263706689290748</v>
      </c>
      <c r="L28" s="18">
        <f t="shared" si="4"/>
        <v>4.0183628592078673</v>
      </c>
      <c r="M28" s="18"/>
      <c r="N28" s="18">
        <f t="shared" si="4"/>
        <v>4.0290380406978956</v>
      </c>
      <c r="O28" s="18">
        <f t="shared" si="4"/>
        <v>4.023992759031346</v>
      </c>
      <c r="P28" s="18"/>
      <c r="Q28" s="18">
        <f t="shared" si="4"/>
        <v>4.0272335165413855</v>
      </c>
      <c r="R28" s="18">
        <f t="shared" si="4"/>
        <v>4.0340340495513747</v>
      </c>
      <c r="S28" s="18"/>
      <c r="T28" s="18">
        <f t="shared" si="4"/>
        <v>4.0284823399711591</v>
      </c>
      <c r="U28" s="18">
        <f t="shared" si="4"/>
        <v>4.0269827435944112</v>
      </c>
      <c r="V28" s="18"/>
      <c r="W28" s="18">
        <f t="shared" si="4"/>
        <v>4.0241121736787244</v>
      </c>
      <c r="X28" s="18">
        <f t="shared" si="4"/>
        <v>4.0084892735968669</v>
      </c>
      <c r="Y28" s="18"/>
      <c r="Z28" s="18">
        <f t="shared" si="4"/>
        <v>4.021156548725151</v>
      </c>
      <c r="AA28" s="18">
        <f t="shared" si="4"/>
        <v>4.0220051460633552</v>
      </c>
      <c r="AB28" s="18"/>
      <c r="AC28" s="18"/>
      <c r="AD28" s="18"/>
    </row>
    <row r="29" spans="1:30" x14ac:dyDescent="0.25">
      <c r="A29" s="14" t="s">
        <v>144</v>
      </c>
      <c r="B29" s="3">
        <f>((B26)/((B26)+(B23)+(B25))*100)</f>
        <v>39.157929281665794</v>
      </c>
      <c r="C29" s="3">
        <f t="shared" ref="C29:AA29" si="5">((C26)/((C26)+(C23)+(C25))*100)</f>
        <v>39.578065642429486</v>
      </c>
      <c r="D29" s="3"/>
      <c r="E29" s="3">
        <f t="shared" si="5"/>
        <v>39.030132741056313</v>
      </c>
      <c r="F29" s="3">
        <f t="shared" si="5"/>
        <v>37.214353419369822</v>
      </c>
      <c r="G29" s="3"/>
      <c r="H29" s="3">
        <f t="shared" si="5"/>
        <v>38.681298573236624</v>
      </c>
      <c r="I29" s="3">
        <f t="shared" si="5"/>
        <v>38.932799003865902</v>
      </c>
      <c r="J29" s="3"/>
      <c r="K29" s="3">
        <f t="shared" si="5"/>
        <v>37.996929330710472</v>
      </c>
      <c r="L29" s="3">
        <f t="shared" si="5"/>
        <v>9.095796733351996</v>
      </c>
      <c r="M29" s="3"/>
      <c r="N29" s="3">
        <f t="shared" si="5"/>
        <v>39.465255883993535</v>
      </c>
      <c r="O29" s="3">
        <f t="shared" si="5"/>
        <v>38.048923249020937</v>
      </c>
      <c r="P29" s="3"/>
      <c r="Q29" s="3">
        <f t="shared" si="5"/>
        <v>39.738794621520562</v>
      </c>
      <c r="R29" s="3">
        <f t="shared" si="5"/>
        <v>39.552253178208765</v>
      </c>
      <c r="S29" s="3"/>
      <c r="T29" s="3">
        <f t="shared" si="5"/>
        <v>39.668233145049768</v>
      </c>
      <c r="U29" s="3">
        <f t="shared" si="5"/>
        <v>39.618780423226539</v>
      </c>
      <c r="V29" s="3"/>
      <c r="W29" s="3">
        <f t="shared" si="5"/>
        <v>41.613468567618952</v>
      </c>
      <c r="X29" s="3">
        <f t="shared" si="5"/>
        <v>9.8707149453319118</v>
      </c>
      <c r="Y29" s="3"/>
      <c r="Z29" s="3">
        <f t="shared" si="5"/>
        <v>37.437391947114271</v>
      </c>
      <c r="AA29" s="3">
        <f t="shared" si="5"/>
        <v>38.604646869411866</v>
      </c>
    </row>
    <row r="30" spans="1:30" x14ac:dyDescent="0.25">
      <c r="A30" s="14" t="s">
        <v>146</v>
      </c>
      <c r="B30" s="3">
        <f>((B25)/((B25)+(B26)+(B23))*100)</f>
        <v>36.566000679720204</v>
      </c>
      <c r="C30" s="3">
        <f t="shared" ref="C30:AA30" si="6">((C25)/((C25)+(C26)+(C23))*100)</f>
        <v>34.605502030579586</v>
      </c>
      <c r="D30" s="3"/>
      <c r="E30" s="3">
        <f t="shared" si="6"/>
        <v>40.834662924391665</v>
      </c>
      <c r="F30" s="3">
        <f t="shared" si="6"/>
        <v>36.843696400902957</v>
      </c>
      <c r="G30" s="3"/>
      <c r="H30" s="3">
        <f t="shared" si="6"/>
        <v>40.339434479183076</v>
      </c>
      <c r="I30" s="3">
        <f t="shared" si="6"/>
        <v>38.211931181909655</v>
      </c>
      <c r="J30" s="3"/>
      <c r="K30" s="3">
        <f t="shared" si="6"/>
        <v>40.805958813423153</v>
      </c>
      <c r="L30" s="3">
        <f t="shared" si="6"/>
        <v>45.939825757848055</v>
      </c>
      <c r="M30" s="3"/>
      <c r="N30" s="3">
        <f t="shared" si="6"/>
        <v>40.236524382893251</v>
      </c>
      <c r="O30" s="3">
        <f t="shared" si="6"/>
        <v>38.37829376893179</v>
      </c>
      <c r="P30" s="3"/>
      <c r="Q30" s="3">
        <f t="shared" si="6"/>
        <v>42.070832151263986</v>
      </c>
      <c r="R30" s="3">
        <f t="shared" si="6"/>
        <v>39.675560177667492</v>
      </c>
      <c r="S30" s="3"/>
      <c r="T30" s="3">
        <f t="shared" si="6"/>
        <v>40.669044448186305</v>
      </c>
      <c r="U30" s="3">
        <f t="shared" si="6"/>
        <v>41.006028636021099</v>
      </c>
      <c r="V30" s="3"/>
      <c r="W30" s="3">
        <f t="shared" si="6"/>
        <v>35.203916163817652</v>
      </c>
      <c r="X30" s="3">
        <f t="shared" si="6"/>
        <v>49.028168223631511</v>
      </c>
      <c r="Y30" s="3"/>
      <c r="Z30" s="3">
        <f t="shared" si="6"/>
        <v>40.371983081640181</v>
      </c>
      <c r="AA30" s="3">
        <f t="shared" si="6"/>
        <v>40.300697281693701</v>
      </c>
    </row>
    <row r="31" spans="1:30" x14ac:dyDescent="0.25">
      <c r="A31" s="14" t="s">
        <v>145</v>
      </c>
      <c r="B31" s="3">
        <f>((B23)/((B23)+(B25)+(B26))*100)</f>
        <v>24.276070038614002</v>
      </c>
      <c r="C31" s="3">
        <f t="shared" ref="C31:AA31" si="7">((C23)/((C23)+(C25)+(C26))*100)</f>
        <v>25.816432326990927</v>
      </c>
      <c r="D31" s="3"/>
      <c r="E31" s="3">
        <f t="shared" si="7"/>
        <v>20.135204334552022</v>
      </c>
      <c r="F31" s="3">
        <f t="shared" si="7"/>
        <v>25.941950179727218</v>
      </c>
      <c r="G31" s="3"/>
      <c r="H31" s="3">
        <f t="shared" si="7"/>
        <v>20.979266947580296</v>
      </c>
      <c r="I31" s="3">
        <f t="shared" si="7"/>
        <v>22.855269814224442</v>
      </c>
      <c r="J31" s="3"/>
      <c r="K31" s="3">
        <f t="shared" si="7"/>
        <v>21.197111855866378</v>
      </c>
      <c r="L31" s="3">
        <f t="shared" si="7"/>
        <v>44.964377508799942</v>
      </c>
      <c r="M31" s="3"/>
      <c r="N31" s="3">
        <f t="shared" si="7"/>
        <v>20.298219733113211</v>
      </c>
      <c r="O31" s="3">
        <f t="shared" si="7"/>
        <v>23.572782982047269</v>
      </c>
      <c r="P31" s="3"/>
      <c r="Q31" s="3">
        <f t="shared" si="7"/>
        <v>18.190373227215453</v>
      </c>
      <c r="R31" s="3">
        <f t="shared" si="7"/>
        <v>20.772186644123739</v>
      </c>
      <c r="S31" s="3"/>
      <c r="T31" s="3">
        <f t="shared" si="7"/>
        <v>19.662722406763923</v>
      </c>
      <c r="U31" s="3">
        <f t="shared" si="7"/>
        <v>19.375190940752358</v>
      </c>
      <c r="V31" s="3"/>
      <c r="W31" s="3">
        <f t="shared" si="7"/>
        <v>23.182615268563392</v>
      </c>
      <c r="X31" s="3">
        <f t="shared" si="7"/>
        <v>41.101116831036578</v>
      </c>
      <c r="Y31" s="3"/>
      <c r="Z31" s="3">
        <f t="shared" si="7"/>
        <v>22.190624971245533</v>
      </c>
      <c r="AA31" s="3">
        <f t="shared" si="7"/>
        <v>21.094655848894433</v>
      </c>
    </row>
    <row r="32" spans="1:30" x14ac:dyDescent="0.25">
      <c r="A32" s="1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5">
      <c r="A33" s="7" t="s">
        <v>116</v>
      </c>
      <c r="B33" s="46">
        <f>((B9/40.3)/((B9/40.3)+(B7/71.84)))*100</f>
        <v>60.099854721886601</v>
      </c>
      <c r="C33" s="46">
        <f>((C9/40.3)/((C9/40.3)+(C7/71.84)))*100</f>
        <v>57.273049177319265</v>
      </c>
      <c r="D33" s="46"/>
      <c r="E33" s="46">
        <f>((E9/40.3)/((E9/40.3)+(E7/71.84)))*100</f>
        <v>66.975147054048861</v>
      </c>
      <c r="F33" s="46">
        <f>((F9/40.3)/((F9/40.3)+(F7/71.84)))*100</f>
        <v>58.681726911376785</v>
      </c>
      <c r="G33" s="46"/>
      <c r="H33" s="46">
        <f>((H9/40.3)/((H9/40.3)+(H7/71.84)))*100</f>
        <v>65.78650214219779</v>
      </c>
      <c r="I33" s="46">
        <f>((I9/40.3)/((I9/40.3)+(I7/71.84)))*100</f>
        <v>62.573559102228685</v>
      </c>
      <c r="J33" s="46"/>
      <c r="K33" s="46">
        <f>((K9/40.3)/((K9/40.3)+(K7/71.84)))*100</f>
        <v>65.812832787027872</v>
      </c>
      <c r="L33" s="46">
        <f>((L9/40.3)/((L9/40.3)+(L7/71.84)))*100</f>
        <v>50.536509841244538</v>
      </c>
      <c r="M33" s="46"/>
      <c r="N33" s="46">
        <f>((N9/40.3)/((N9/40.3)+(N7/71.84)))*100</f>
        <v>66.468465546488304</v>
      </c>
      <c r="O33" s="46">
        <f>((O9/40.3)/((O9/40.3)+(O7/71.84)))*100</f>
        <v>61.949364270322484</v>
      </c>
      <c r="P33" s="46"/>
      <c r="Q33" s="46">
        <f>((Q9/40.3)/((Q9/40.3)+(Q7/71.84)))*100</f>
        <v>69.814128807006455</v>
      </c>
      <c r="R33" s="46">
        <f>((R9/40.3)/((R9/40.3)+(R7/71.84)))*100</f>
        <v>65.636101282119995</v>
      </c>
      <c r="S33" s="46"/>
      <c r="T33" s="46">
        <f>((T9/40.3)/((T9/40.3)+(T7/71.84)))*100</f>
        <v>67.409005522323227</v>
      </c>
      <c r="U33" s="46">
        <f>((U9/40.3)/((U9/40.3)+(U7/71.84)))*100</f>
        <v>67.911899027323514</v>
      </c>
      <c r="V33" s="46"/>
      <c r="W33" s="46">
        <f>((W9/40.3)/((W9/40.3)+(W7/71.84)))*100</f>
        <v>60.294576575488293</v>
      </c>
      <c r="X33" s="46">
        <f>((X9/40.3)/((X9/40.3)+(X7/71.84)))*100</f>
        <v>54.397600630702449</v>
      </c>
      <c r="Y33" s="46"/>
      <c r="Z33" s="46">
        <f>((Z9/40.3)/((Z9/40.3)+(Z7/71.84)))*100</f>
        <v>64.530529659341298</v>
      </c>
      <c r="AA33" s="46">
        <f>((AA9/40.3)/((AA9/40.3)+(AA7/71.84)))*100</f>
        <v>65.641288740403567</v>
      </c>
    </row>
    <row r="34" spans="1:27" x14ac:dyDescent="0.25">
      <c r="A34" s="1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x14ac:dyDescent="0.25">
      <c r="A35" s="1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27" x14ac:dyDescent="0.25">
      <c r="A36" s="1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1:27" x14ac:dyDescent="0.25">
      <c r="A37" s="1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x14ac:dyDescent="0.25">
      <c r="A38" s="1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1:27" x14ac:dyDescent="0.25">
      <c r="A39" s="28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</sheetData>
  <mergeCells count="1">
    <mergeCell ref="B1:AA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="77" zoomScaleNormal="77" workbookViewId="0">
      <selection activeCell="A15" sqref="A15"/>
    </sheetView>
  </sheetViews>
  <sheetFormatPr baseColWidth="10" defaultRowHeight="15" x14ac:dyDescent="0.25"/>
  <cols>
    <col min="1" max="1" width="9.28515625" bestFit="1" customWidth="1"/>
    <col min="2" max="7" width="7.42578125" bestFit="1" customWidth="1"/>
    <col min="8" max="8" width="7.42578125" style="4" bestFit="1" customWidth="1"/>
  </cols>
  <sheetData>
    <row r="1" spans="1:27" s="2" customFormat="1" x14ac:dyDescent="0.25">
      <c r="A1" s="7" t="s">
        <v>191</v>
      </c>
      <c r="B1" s="53" t="s">
        <v>117</v>
      </c>
      <c r="C1" s="53"/>
      <c r="D1" s="53"/>
      <c r="E1" s="53"/>
      <c r="F1" s="53"/>
      <c r="G1" s="53"/>
      <c r="H1" s="53"/>
    </row>
    <row r="2" spans="1:27" s="2" customFormat="1" x14ac:dyDescent="0.25">
      <c r="A2" s="7"/>
      <c r="B2" s="43"/>
      <c r="C2" s="43"/>
      <c r="D2" s="43"/>
      <c r="E2" s="43"/>
      <c r="F2" s="43"/>
      <c r="G2" s="43"/>
      <c r="H2" s="43"/>
    </row>
    <row r="3" spans="1:27" s="2" customFormat="1" x14ac:dyDescent="0.25">
      <c r="A3" s="7" t="s">
        <v>110</v>
      </c>
      <c r="B3" s="33" t="s">
        <v>136</v>
      </c>
      <c r="C3" s="33" t="s">
        <v>137</v>
      </c>
      <c r="D3" s="33" t="s">
        <v>138</v>
      </c>
      <c r="E3" s="33" t="s">
        <v>139</v>
      </c>
      <c r="F3" s="33" t="s">
        <v>140</v>
      </c>
      <c r="G3" s="33" t="s">
        <v>21</v>
      </c>
      <c r="H3" s="33" t="s">
        <v>141</v>
      </c>
    </row>
    <row r="4" spans="1:27" ht="18" x14ac:dyDescent="0.25">
      <c r="A4" s="10" t="s">
        <v>150</v>
      </c>
      <c r="B4" s="34">
        <v>50.453499999999998</v>
      </c>
      <c r="C4" s="34">
        <v>50.792700000000004</v>
      </c>
      <c r="D4" s="34">
        <v>50.391199999999998</v>
      </c>
      <c r="E4" s="34">
        <v>50.619500000000002</v>
      </c>
      <c r="F4" s="34">
        <v>50.781599999999997</v>
      </c>
      <c r="G4" s="34">
        <v>51.318199999999997</v>
      </c>
      <c r="H4" s="34">
        <v>50.406100000000002</v>
      </c>
    </row>
    <row r="5" spans="1:27" ht="18" x14ac:dyDescent="0.25">
      <c r="A5" s="10" t="s">
        <v>151</v>
      </c>
      <c r="B5" s="34">
        <v>0.46445500000000001</v>
      </c>
      <c r="C5" s="34">
        <v>0.47358</v>
      </c>
      <c r="D5" s="34">
        <v>0.37568000000000001</v>
      </c>
      <c r="E5" s="34">
        <v>0.37106499999999998</v>
      </c>
      <c r="F5" s="34">
        <v>0.352794</v>
      </c>
      <c r="G5" s="34">
        <v>0.35391499999999998</v>
      </c>
      <c r="H5" s="34">
        <v>0.45578600000000002</v>
      </c>
    </row>
    <row r="6" spans="1:27" ht="18" x14ac:dyDescent="0.25">
      <c r="A6" s="10" t="s">
        <v>152</v>
      </c>
      <c r="B6" s="34">
        <v>2.2386599999999999</v>
      </c>
      <c r="C6" s="34">
        <v>1.94963</v>
      </c>
      <c r="D6" s="34">
        <v>1.4244399999999999</v>
      </c>
      <c r="E6" s="34">
        <v>1.7843</v>
      </c>
      <c r="F6" s="34">
        <v>2.1249899999999999</v>
      </c>
      <c r="G6" s="34">
        <v>1.6974499999999999</v>
      </c>
      <c r="H6" s="34">
        <v>2.3545199999999999</v>
      </c>
    </row>
    <row r="7" spans="1:27" ht="18" x14ac:dyDescent="0.25">
      <c r="A7" s="10" t="s">
        <v>153</v>
      </c>
      <c r="B7" s="34">
        <v>13.3697</v>
      </c>
      <c r="C7" s="34">
        <v>12.895099999999999</v>
      </c>
      <c r="D7" s="34">
        <v>16.162500000000001</v>
      </c>
      <c r="E7" s="34">
        <v>12.3248</v>
      </c>
      <c r="F7" s="34">
        <v>12.3691</v>
      </c>
      <c r="G7" s="34">
        <v>12.3918</v>
      </c>
      <c r="H7" s="34">
        <v>13.311299999999999</v>
      </c>
    </row>
    <row r="8" spans="1:27" x14ac:dyDescent="0.25">
      <c r="A8" s="10" t="s">
        <v>147</v>
      </c>
      <c r="B8" s="34">
        <v>0.48140500000000003</v>
      </c>
      <c r="C8" s="34">
        <v>0.45545999999999998</v>
      </c>
      <c r="D8" s="34">
        <v>0.61148000000000002</v>
      </c>
      <c r="E8" s="34">
        <v>0.46841300000000002</v>
      </c>
      <c r="F8" s="34">
        <v>0.46505000000000002</v>
      </c>
      <c r="G8" s="34">
        <v>0.47010200000000002</v>
      </c>
      <c r="H8" s="34">
        <v>0.47957499999999997</v>
      </c>
    </row>
    <row r="9" spans="1:27" x14ac:dyDescent="0.25">
      <c r="A9" s="10" t="s">
        <v>148</v>
      </c>
      <c r="B9" s="34">
        <v>14.020300000000001</v>
      </c>
      <c r="C9" s="34">
        <v>14.472300000000001</v>
      </c>
      <c r="D9" s="34">
        <v>13.016299999999999</v>
      </c>
      <c r="E9" s="34">
        <v>14.0379</v>
      </c>
      <c r="F9" s="34">
        <v>14.154999999999999</v>
      </c>
      <c r="G9" s="34">
        <v>14.571400000000001</v>
      </c>
      <c r="H9" s="34">
        <v>13.3323</v>
      </c>
    </row>
    <row r="10" spans="1:27" x14ac:dyDescent="0.25">
      <c r="A10" s="10" t="s">
        <v>149</v>
      </c>
      <c r="B10" s="34">
        <v>17.831499999999998</v>
      </c>
      <c r="C10" s="34">
        <v>18.223199999999999</v>
      </c>
      <c r="D10" s="34">
        <v>16.716899999999999</v>
      </c>
      <c r="E10" s="34">
        <v>18.729399999999998</v>
      </c>
      <c r="F10" s="34">
        <v>19.0077</v>
      </c>
      <c r="G10" s="34">
        <v>18.436499999999999</v>
      </c>
      <c r="H10" s="34">
        <v>18.661899999999999</v>
      </c>
    </row>
    <row r="11" spans="1:27" ht="18" x14ac:dyDescent="0.25">
      <c r="A11" s="10" t="s">
        <v>154</v>
      </c>
      <c r="B11" s="34">
        <v>0.237956</v>
      </c>
      <c r="C11" s="34">
        <v>0.24226900000000001</v>
      </c>
      <c r="D11" s="34">
        <v>0.25415100000000002</v>
      </c>
      <c r="E11" s="34">
        <v>0.264154</v>
      </c>
      <c r="F11" s="34">
        <v>0.228685</v>
      </c>
      <c r="G11" s="34">
        <v>0.23835600000000001</v>
      </c>
      <c r="H11" s="34">
        <v>0.25180799999999998</v>
      </c>
    </row>
    <row r="12" spans="1:27" x14ac:dyDescent="0.25">
      <c r="A12" s="28" t="s">
        <v>0</v>
      </c>
      <c r="B12" s="32">
        <f t="shared" ref="B12:H12" si="0">SUM(B4:B11)</f>
        <v>99.097476</v>
      </c>
      <c r="C12" s="32">
        <f t="shared" si="0"/>
        <v>99.504238999999984</v>
      </c>
      <c r="D12" s="32">
        <f t="shared" si="0"/>
        <v>98.952650999999989</v>
      </c>
      <c r="E12" s="32">
        <f t="shared" si="0"/>
        <v>98.599531999999996</v>
      </c>
      <c r="F12" s="32">
        <f t="shared" si="0"/>
        <v>99.484919000000005</v>
      </c>
      <c r="G12" s="32">
        <f t="shared" si="0"/>
        <v>99.477722999999983</v>
      </c>
      <c r="H12" s="32">
        <f t="shared" si="0"/>
        <v>99.253289000000009</v>
      </c>
    </row>
    <row r="13" spans="1:27" x14ac:dyDescent="0.25">
      <c r="A13" s="7"/>
      <c r="H13"/>
    </row>
    <row r="14" spans="1:27" x14ac:dyDescent="0.25">
      <c r="A14" s="7"/>
      <c r="H14"/>
    </row>
    <row r="15" spans="1:27" s="13" customFormat="1" x14ac:dyDescent="0.25">
      <c r="A15" s="19" t="s">
        <v>164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27" s="13" customFormat="1" x14ac:dyDescent="0.25">
      <c r="A16" s="17" t="s">
        <v>158</v>
      </c>
      <c r="B16" s="18">
        <v>1.923408</v>
      </c>
      <c r="C16" s="18">
        <v>1.925816</v>
      </c>
      <c r="D16" s="18">
        <v>1.944844</v>
      </c>
      <c r="E16" s="18">
        <v>1.9356770000000001</v>
      </c>
      <c r="F16" s="47">
        <v>1.925049</v>
      </c>
      <c r="G16" s="47">
        <v>1.940968</v>
      </c>
      <c r="H16" s="47">
        <v>1.9225300000000001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18"/>
      <c r="Y16" s="18"/>
      <c r="Z16" s="18"/>
      <c r="AA16" s="18"/>
    </row>
    <row r="17" spans="1:27" s="13" customFormat="1" x14ac:dyDescent="0.25">
      <c r="A17" s="17" t="s">
        <v>165</v>
      </c>
      <c r="B17" s="18">
        <v>1.3321E-2</v>
      </c>
      <c r="C17" s="18">
        <v>1.3509E-2</v>
      </c>
      <c r="D17" s="18">
        <v>1.0907999999999999E-2</v>
      </c>
      <c r="E17" s="18">
        <v>1.0675E-2</v>
      </c>
      <c r="F17" s="47">
        <v>1.0061E-2</v>
      </c>
      <c r="G17" s="47">
        <v>1.0070000000000001E-2</v>
      </c>
      <c r="H17" s="47">
        <v>1.3077999999999999E-2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18"/>
      <c r="Y17" s="18"/>
      <c r="Z17" s="18"/>
      <c r="AA17" s="18"/>
    </row>
    <row r="18" spans="1:27" s="13" customFormat="1" ht="17.25" x14ac:dyDescent="0.25">
      <c r="A18" s="17" t="s">
        <v>185</v>
      </c>
      <c r="B18" s="18">
        <v>7.6609707773094726E-2</v>
      </c>
      <c r="C18" s="18">
        <v>7.4201322549032778E-2</v>
      </c>
      <c r="D18" s="18">
        <v>5.5172073182592651E-2</v>
      </c>
      <c r="E18" s="18">
        <v>6.43426137964207E-2</v>
      </c>
      <c r="F18" s="47">
        <v>7.4971367330304517E-2</v>
      </c>
      <c r="G18" s="47">
        <v>5.9049896970852833E-2</v>
      </c>
      <c r="H18" s="47">
        <v>7.7489720133550266E-2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8"/>
      <c r="Y18" s="18"/>
      <c r="Z18" s="18"/>
      <c r="AA18" s="18"/>
    </row>
    <row r="19" spans="1:27" s="13" customFormat="1" ht="17.25" x14ac:dyDescent="0.25">
      <c r="A19" s="17" t="s">
        <v>186</v>
      </c>
      <c r="B19" s="18">
        <v>2.3972502633508475E-2</v>
      </c>
      <c r="C19" s="18">
        <v>1.2918844408324165E-2</v>
      </c>
      <c r="D19" s="18">
        <v>9.6208475522143871E-3</v>
      </c>
      <c r="E19" s="18">
        <v>1.6072083012504165E-2</v>
      </c>
      <c r="F19" s="47">
        <v>1.996762529543146E-2</v>
      </c>
      <c r="G19" s="47">
        <v>1.6615421063185046E-2</v>
      </c>
      <c r="H19" s="47">
        <v>2.8349071571865975E-2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18"/>
      <c r="Y19" s="18"/>
      <c r="Z19" s="18"/>
      <c r="AA19" s="18"/>
    </row>
    <row r="20" spans="1:27" s="13" customFormat="1" ht="17.25" x14ac:dyDescent="0.25">
      <c r="A20" s="17" t="s">
        <v>187</v>
      </c>
      <c r="B20" s="18">
        <f>SUM(B18:B19)</f>
        <v>0.1005822104066032</v>
      </c>
      <c r="C20" s="18">
        <f t="shared" ref="C20:H20" si="1">SUM(C18:C19)</f>
        <v>8.7120166957356943E-2</v>
      </c>
      <c r="D20" s="18">
        <f t="shared" si="1"/>
        <v>6.4792920734807039E-2</v>
      </c>
      <c r="E20" s="18">
        <f t="shared" si="1"/>
        <v>8.0414696808924865E-2</v>
      </c>
      <c r="F20" s="18">
        <f t="shared" si="1"/>
        <v>9.4938992625735977E-2</v>
      </c>
      <c r="G20" s="18">
        <f t="shared" si="1"/>
        <v>7.5665318034037879E-2</v>
      </c>
      <c r="H20" s="18">
        <f t="shared" si="1"/>
        <v>0.10583879170541624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8"/>
      <c r="Y20" s="18"/>
      <c r="Z20" s="18"/>
      <c r="AA20" s="18"/>
    </row>
    <row r="21" spans="1:27" s="13" customFormat="1" ht="17.25" x14ac:dyDescent="0.25">
      <c r="A21" s="17" t="s">
        <v>188</v>
      </c>
      <c r="B21" s="18">
        <v>4.3552E-2</v>
      </c>
      <c r="C21" s="18">
        <v>5.2042999999999999E-2</v>
      </c>
      <c r="D21" s="18">
        <v>4.2722999999999997E-2</v>
      </c>
      <c r="E21" s="18">
        <v>4.6469000000000003E-2</v>
      </c>
      <c r="F21" s="47">
        <v>5.1652999999999998E-2</v>
      </c>
      <c r="G21" s="47">
        <v>3.9738999999999997E-2</v>
      </c>
      <c r="H21" s="47">
        <v>4.1569000000000002E-2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8"/>
      <c r="Y21" s="18"/>
      <c r="Z21" s="18"/>
      <c r="AA21" s="18"/>
    </row>
    <row r="22" spans="1:27" s="13" customFormat="1" ht="17.25" x14ac:dyDescent="0.25">
      <c r="A22" s="17" t="s">
        <v>189</v>
      </c>
      <c r="B22" s="18">
        <v>0.38269900000000001</v>
      </c>
      <c r="C22" s="18">
        <v>0.35684300000000002</v>
      </c>
      <c r="D22" s="18">
        <v>0.47895500000000002</v>
      </c>
      <c r="E22" s="18">
        <v>0.34767799999999999</v>
      </c>
      <c r="F22" s="47">
        <v>0.34048299999999998</v>
      </c>
      <c r="G22" s="47">
        <v>0.35222399999999998</v>
      </c>
      <c r="H22" s="47">
        <v>0.383025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18"/>
      <c r="Y22" s="18"/>
      <c r="Z22" s="18"/>
      <c r="AA22" s="18"/>
    </row>
    <row r="23" spans="1:27" s="13" customFormat="1" ht="17.25" x14ac:dyDescent="0.25">
      <c r="A23" s="17" t="s">
        <v>190</v>
      </c>
      <c r="B23" s="18">
        <f>SUM(B21:B22)</f>
        <v>0.42625099999999999</v>
      </c>
      <c r="C23" s="18">
        <f t="shared" ref="C23:H23" si="2">SUM(C21:C22)</f>
        <v>0.40888600000000003</v>
      </c>
      <c r="D23" s="18">
        <f t="shared" si="2"/>
        <v>0.52167799999999998</v>
      </c>
      <c r="E23" s="18">
        <f t="shared" si="2"/>
        <v>0.39414699999999997</v>
      </c>
      <c r="F23" s="18">
        <f t="shared" si="2"/>
        <v>0.39213599999999998</v>
      </c>
      <c r="G23" s="18">
        <f t="shared" si="2"/>
        <v>0.39196299999999995</v>
      </c>
      <c r="H23" s="18">
        <f t="shared" si="2"/>
        <v>0.42459400000000003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3" customFormat="1" x14ac:dyDescent="0.25">
      <c r="A24" s="17" t="s">
        <v>166</v>
      </c>
      <c r="B24" s="18">
        <v>1.5543E-2</v>
      </c>
      <c r="C24" s="18">
        <v>1.4625000000000001E-2</v>
      </c>
      <c r="D24" s="18">
        <v>1.9987000000000001E-2</v>
      </c>
      <c r="E24" s="18">
        <v>1.5169999999999999E-2</v>
      </c>
      <c r="F24" s="47">
        <v>1.4930000000000001E-2</v>
      </c>
      <c r="G24" s="47">
        <v>1.5058E-2</v>
      </c>
      <c r="H24" s="47">
        <v>1.5491E-2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8"/>
      <c r="Y24" s="18"/>
      <c r="Z24" s="18"/>
      <c r="AA24" s="18"/>
    </row>
    <row r="25" spans="1:27" s="13" customFormat="1" x14ac:dyDescent="0.25">
      <c r="A25" s="17" t="s">
        <v>167</v>
      </c>
      <c r="B25" s="18">
        <v>0.79682399999999998</v>
      </c>
      <c r="C25" s="18">
        <v>0.81804299999999996</v>
      </c>
      <c r="D25" s="18">
        <v>0.74893200000000004</v>
      </c>
      <c r="E25" s="18">
        <v>0.80027999999999999</v>
      </c>
      <c r="F25" s="47">
        <v>0.79996299999999998</v>
      </c>
      <c r="G25" s="47">
        <v>0.82162400000000002</v>
      </c>
      <c r="H25" s="47">
        <v>0.75808900000000001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18"/>
      <c r="Y25" s="18"/>
      <c r="Z25" s="18"/>
      <c r="AA25" s="18"/>
    </row>
    <row r="26" spans="1:27" s="13" customFormat="1" x14ac:dyDescent="0.25">
      <c r="A26" s="17" t="s">
        <v>160</v>
      </c>
      <c r="B26" s="18">
        <v>0.72826599999999997</v>
      </c>
      <c r="C26" s="18">
        <v>0.74021899999999996</v>
      </c>
      <c r="D26" s="18">
        <v>0.69120599999999999</v>
      </c>
      <c r="E26" s="18">
        <v>0.76729199999999997</v>
      </c>
      <c r="F26" s="47">
        <v>0.77194600000000002</v>
      </c>
      <c r="G26" s="47">
        <v>0.74704599999999999</v>
      </c>
      <c r="H26" s="47">
        <v>0.76254900000000003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18"/>
      <c r="Y26" s="18"/>
      <c r="Z26" s="18"/>
      <c r="AA26" s="18"/>
    </row>
    <row r="27" spans="1:27" x14ac:dyDescent="0.25">
      <c r="A27" s="17" t="s">
        <v>161</v>
      </c>
      <c r="B27" s="18">
        <v>1.7586999999999998E-2</v>
      </c>
      <c r="C27" s="18">
        <v>1.7808000000000001E-2</v>
      </c>
      <c r="D27" s="18">
        <v>1.9016000000000002E-2</v>
      </c>
      <c r="E27" s="18">
        <v>1.9583E-2</v>
      </c>
      <c r="F27" s="47">
        <v>1.6806999999999999E-2</v>
      </c>
      <c r="G27" s="47">
        <v>1.7478E-2</v>
      </c>
      <c r="H27" s="47">
        <v>1.8619E-2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18"/>
      <c r="Y27" s="18"/>
      <c r="Z27" s="18"/>
      <c r="AA27" s="18"/>
    </row>
    <row r="28" spans="1:27" x14ac:dyDescent="0.25">
      <c r="A28" s="17" t="s">
        <v>163</v>
      </c>
      <c r="B28" s="18">
        <f>SUM(B16:B17,B20,B23:B27)</f>
        <v>4.0217822104066032</v>
      </c>
      <c r="C28" s="18">
        <f t="shared" ref="C28:H28" si="3">SUM(C16:C17,C20,C23:C27)</f>
        <v>4.0260261669573563</v>
      </c>
      <c r="D28" s="18">
        <f t="shared" si="3"/>
        <v>4.0213639207348066</v>
      </c>
      <c r="E28" s="18">
        <f t="shared" si="3"/>
        <v>4.0232386968089244</v>
      </c>
      <c r="F28" s="18">
        <f t="shared" si="3"/>
        <v>4.0258309926257363</v>
      </c>
      <c r="G28" s="18">
        <f t="shared" si="3"/>
        <v>4.0198723180340377</v>
      </c>
      <c r="H28" s="18">
        <f t="shared" si="3"/>
        <v>4.0207887917054164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x14ac:dyDescent="0.25">
      <c r="A29" s="14" t="s">
        <v>144</v>
      </c>
      <c r="B29" s="3">
        <f>((B26)/((B26)+(B23)+(B25))*100)</f>
        <v>37.321308782011961</v>
      </c>
      <c r="C29" s="3">
        <f t="shared" ref="C29:H29" si="4">((C26)/((C26)+(C23)+(C25))*100)</f>
        <v>37.629044688045845</v>
      </c>
      <c r="D29" s="3">
        <f t="shared" si="4"/>
        <v>35.232967821650959</v>
      </c>
      <c r="E29" s="3">
        <f t="shared" si="4"/>
        <v>39.113247106236926</v>
      </c>
      <c r="F29" s="3">
        <f t="shared" si="4"/>
        <v>39.303885603435766</v>
      </c>
      <c r="G29" s="3">
        <f t="shared" si="4"/>
        <v>38.10228635343789</v>
      </c>
      <c r="H29" s="3">
        <f t="shared" si="4"/>
        <v>39.200928218330773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14" t="s">
        <v>146</v>
      </c>
      <c r="B30" s="3">
        <f>((B25)/((B25)+(B26)+(B23))*100)</f>
        <v>40.834687530267644</v>
      </c>
      <c r="C30" s="3">
        <f t="shared" ref="C30:H30" si="5">((C25)/((C25)+(C26)+(C23))*100)</f>
        <v>41.585228971078934</v>
      </c>
      <c r="D30" s="3">
        <f t="shared" si="5"/>
        <v>38.175445607539132</v>
      </c>
      <c r="E30" s="3">
        <f t="shared" si="5"/>
        <v>40.794833510813724</v>
      </c>
      <c r="F30" s="3">
        <f t="shared" si="5"/>
        <v>40.730380413890721</v>
      </c>
      <c r="G30" s="3">
        <f t="shared" si="5"/>
        <v>41.906057890487411</v>
      </c>
      <c r="H30" s="3">
        <f t="shared" si="5"/>
        <v>38.971649654128662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14" t="s">
        <v>145</v>
      </c>
      <c r="B31" s="3">
        <f>((B23)/((B23)+(B25)+(B26))*100)</f>
        <v>21.844003687720395</v>
      </c>
      <c r="C31" s="3">
        <f t="shared" ref="C31:H31" si="6">((C23)/((C23)+(C25)+(C26))*100)</f>
        <v>20.785726340875218</v>
      </c>
      <c r="D31" s="3">
        <f t="shared" si="6"/>
        <v>26.591586570809898</v>
      </c>
      <c r="E31" s="3">
        <f t="shared" si="6"/>
        <v>20.091919382949342</v>
      </c>
      <c r="F31" s="3">
        <f t="shared" si="6"/>
        <v>19.965733982673513</v>
      </c>
      <c r="G31" s="3">
        <f t="shared" si="6"/>
        <v>19.991655756074696</v>
      </c>
      <c r="H31" s="3">
        <f t="shared" si="6"/>
        <v>21.827422127540576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1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5">
      <c r="A33" s="7" t="s">
        <v>116</v>
      </c>
      <c r="B33" s="46">
        <f>((B9/40.3)/((B9/40.3)+(B7/71.84)))*100</f>
        <v>65.149230655873495</v>
      </c>
      <c r="C33" s="46">
        <f t="shared" ref="C33:H33" si="7">((C9/40.3)/((C9/40.3)+(C7/71.84)))*100</f>
        <v>66.674040876453972</v>
      </c>
      <c r="D33" s="46">
        <f t="shared" si="7"/>
        <v>58.942736193758314</v>
      </c>
      <c r="E33" s="46">
        <f t="shared" si="7"/>
        <v>67.001154557616545</v>
      </c>
      <c r="F33" s="46">
        <f t="shared" si="7"/>
        <v>67.10540970019116</v>
      </c>
      <c r="G33" s="46">
        <f t="shared" si="7"/>
        <v>67.70211550193585</v>
      </c>
      <c r="H33" s="46">
        <f t="shared" si="7"/>
        <v>64.099062270958896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</row>
    <row r="34" spans="1:27" x14ac:dyDescent="0.25">
      <c r="A34" s="10"/>
      <c r="H34"/>
    </row>
    <row r="35" spans="1:27" x14ac:dyDescent="0.25">
      <c r="A35" s="10"/>
      <c r="H35"/>
    </row>
    <row r="36" spans="1:27" x14ac:dyDescent="0.25">
      <c r="A36" s="10"/>
      <c r="H36"/>
    </row>
    <row r="37" spans="1:27" x14ac:dyDescent="0.25">
      <c r="A37" s="10"/>
      <c r="H37"/>
    </row>
    <row r="38" spans="1:27" x14ac:dyDescent="0.25">
      <c r="A38" s="10"/>
      <c r="H38"/>
    </row>
    <row r="39" spans="1:27" x14ac:dyDescent="0.25">
      <c r="A39" s="10"/>
      <c r="H39"/>
    </row>
    <row r="40" spans="1:27" x14ac:dyDescent="0.25">
      <c r="A40" s="10"/>
      <c r="H40"/>
    </row>
    <row r="41" spans="1:27" x14ac:dyDescent="0.25">
      <c r="A41" s="28"/>
      <c r="B41" s="1"/>
      <c r="C41" s="1"/>
      <c r="D41" s="1"/>
      <c r="E41" s="1"/>
      <c r="F41" s="1"/>
      <c r="G41" s="1"/>
      <c r="H41" s="1"/>
    </row>
  </sheetData>
  <mergeCells count="1">
    <mergeCell ref="B1:H1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77" zoomScaleNormal="77" workbookViewId="0">
      <selection activeCell="J13" sqref="J13"/>
    </sheetView>
  </sheetViews>
  <sheetFormatPr baseColWidth="10" defaultRowHeight="15" x14ac:dyDescent="0.25"/>
  <cols>
    <col min="1" max="1" width="9.28515625" bestFit="1" customWidth="1"/>
    <col min="2" max="3" width="7.42578125" style="4" bestFit="1" customWidth="1"/>
    <col min="4" max="6" width="7.42578125" bestFit="1" customWidth="1"/>
  </cols>
  <sheetData>
    <row r="1" spans="1:10" s="2" customFormat="1" x14ac:dyDescent="0.25">
      <c r="A1" s="7" t="s">
        <v>191</v>
      </c>
      <c r="B1" s="53" t="s">
        <v>117</v>
      </c>
      <c r="C1" s="53"/>
      <c r="D1" s="53"/>
      <c r="E1" s="53"/>
      <c r="F1" s="53"/>
    </row>
    <row r="2" spans="1:10" s="2" customFormat="1" x14ac:dyDescent="0.25">
      <c r="A2" s="7"/>
      <c r="B2" s="43"/>
      <c r="C2" s="43"/>
      <c r="D2" s="43"/>
      <c r="E2" s="43"/>
      <c r="F2" s="43"/>
    </row>
    <row r="3" spans="1:10" s="2" customFormat="1" x14ac:dyDescent="0.25">
      <c r="A3" s="7" t="s">
        <v>192</v>
      </c>
      <c r="B3" s="2" t="s">
        <v>142</v>
      </c>
      <c r="C3" s="2" t="s">
        <v>51</v>
      </c>
      <c r="D3" s="2" t="s">
        <v>41</v>
      </c>
      <c r="E3" s="2" t="s">
        <v>143</v>
      </c>
      <c r="F3" s="2" t="s">
        <v>73</v>
      </c>
    </row>
    <row r="4" spans="1:10" ht="18" x14ac:dyDescent="0.25">
      <c r="A4" s="10" t="s">
        <v>150</v>
      </c>
      <c r="B4" s="5">
        <v>50.735599999999998</v>
      </c>
      <c r="C4" s="5">
        <v>51.030999999999999</v>
      </c>
      <c r="D4" s="5">
        <v>51.004300000000001</v>
      </c>
      <c r="E4" s="5">
        <v>50.799300000000002</v>
      </c>
      <c r="F4" s="5">
        <v>50.613399999999999</v>
      </c>
    </row>
    <row r="5" spans="1:10" ht="18" x14ac:dyDescent="0.25">
      <c r="A5" s="10" t="s">
        <v>151</v>
      </c>
      <c r="B5" s="5">
        <v>0.272482</v>
      </c>
      <c r="C5" s="5">
        <v>0.25769599999999998</v>
      </c>
      <c r="D5" s="5">
        <v>0.30925799999999998</v>
      </c>
      <c r="E5" s="5">
        <v>0.25171100000000002</v>
      </c>
      <c r="F5" s="5">
        <v>0.30370799999999998</v>
      </c>
    </row>
    <row r="6" spans="1:10" ht="18" x14ac:dyDescent="0.25">
      <c r="A6" s="10" t="s">
        <v>152</v>
      </c>
      <c r="B6" s="5">
        <v>0.76300999999999997</v>
      </c>
      <c r="C6" s="5">
        <v>0.68559700000000001</v>
      </c>
      <c r="D6" s="5">
        <v>0.75096799999999997</v>
      </c>
      <c r="E6" s="5">
        <v>0.72372499999999995</v>
      </c>
      <c r="F6" s="5">
        <v>0.72762400000000005</v>
      </c>
    </row>
    <row r="7" spans="1:10" ht="18" x14ac:dyDescent="0.25">
      <c r="A7" s="10" t="s">
        <v>153</v>
      </c>
      <c r="B7" s="5">
        <v>24.843499999999999</v>
      </c>
      <c r="C7" s="5">
        <v>25.300599999999999</v>
      </c>
      <c r="D7" s="5">
        <v>26.0352</v>
      </c>
      <c r="E7" s="5">
        <v>25.7135</v>
      </c>
      <c r="F7" s="5">
        <v>26.1464</v>
      </c>
    </row>
    <row r="8" spans="1:10" x14ac:dyDescent="0.25">
      <c r="A8" s="10" t="s">
        <v>147</v>
      </c>
      <c r="B8" s="5">
        <v>0.97689300000000001</v>
      </c>
      <c r="C8" s="5">
        <v>0.94073399999999996</v>
      </c>
      <c r="D8" s="5">
        <v>0.95999599999999996</v>
      </c>
      <c r="E8" s="5">
        <v>0.98658199999999996</v>
      </c>
      <c r="F8" s="5">
        <v>0.99427200000000004</v>
      </c>
    </row>
    <row r="9" spans="1:10" x14ac:dyDescent="0.25">
      <c r="A9" s="10" t="s">
        <v>148</v>
      </c>
      <c r="B9" s="5">
        <v>16.7608</v>
      </c>
      <c r="C9" s="5">
        <v>16.8383</v>
      </c>
      <c r="D9" s="5">
        <v>15.2652</v>
      </c>
      <c r="E9" s="5">
        <v>16.018999999999998</v>
      </c>
      <c r="F9" s="5">
        <v>14.8147</v>
      </c>
    </row>
    <row r="10" spans="1:10" x14ac:dyDescent="0.25">
      <c r="A10" s="10" t="s">
        <v>149</v>
      </c>
      <c r="B10" s="5">
        <v>4.6537899999999999</v>
      </c>
      <c r="C10" s="5">
        <v>4.3742700000000001</v>
      </c>
      <c r="D10" s="5">
        <v>5.2574300000000003</v>
      </c>
      <c r="E10" s="5">
        <v>4.74864</v>
      </c>
      <c r="F10" s="5">
        <v>6.24491</v>
      </c>
    </row>
    <row r="11" spans="1:10" ht="18" x14ac:dyDescent="0.25">
      <c r="A11" s="10" t="s">
        <v>154</v>
      </c>
      <c r="B11" s="5">
        <v>6.9199999999999998E-2</v>
      </c>
      <c r="C11" s="5">
        <v>8.2982E-2</v>
      </c>
      <c r="D11" s="5">
        <v>8.7359000000000006E-2</v>
      </c>
      <c r="E11" s="5">
        <v>9.3977000000000005E-2</v>
      </c>
      <c r="F11" s="5">
        <v>6.8221000000000004E-2</v>
      </c>
    </row>
    <row r="12" spans="1:10" x14ac:dyDescent="0.25">
      <c r="A12" s="20" t="s">
        <v>0</v>
      </c>
      <c r="B12" s="1">
        <f t="shared" ref="B12:F12" si="0">SUM(B4:B11)</f>
        <v>99.075274999999991</v>
      </c>
      <c r="C12" s="1">
        <f t="shared" si="0"/>
        <v>99.511179000000013</v>
      </c>
      <c r="D12" s="1">
        <f t="shared" si="0"/>
        <v>99.669711000000021</v>
      </c>
      <c r="E12" s="1">
        <f t="shared" si="0"/>
        <v>99.336434999999994</v>
      </c>
      <c r="F12" s="1">
        <f t="shared" si="0"/>
        <v>99.913235</v>
      </c>
    </row>
    <row r="13" spans="1:10" x14ac:dyDescent="0.25">
      <c r="A13" s="7"/>
      <c r="B13"/>
      <c r="C13"/>
    </row>
    <row r="14" spans="1:10" x14ac:dyDescent="0.25">
      <c r="A14" s="7"/>
      <c r="B14"/>
      <c r="C14"/>
    </row>
    <row r="15" spans="1:10" s="13" customFormat="1" x14ac:dyDescent="0.25">
      <c r="A15" s="19" t="s">
        <v>164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3" customFormat="1" x14ac:dyDescent="0.25">
      <c r="A16" s="17" t="s">
        <v>158</v>
      </c>
      <c r="B16" s="18">
        <v>1.9655549999999999</v>
      </c>
      <c r="C16" s="18">
        <v>1.9692069999999999</v>
      </c>
      <c r="D16" s="18">
        <v>1.9761120000000001</v>
      </c>
      <c r="E16" s="18">
        <v>1.970793</v>
      </c>
      <c r="F16" s="47">
        <v>1.965303</v>
      </c>
      <c r="G16" s="47"/>
      <c r="H16" s="47"/>
      <c r="I16" s="18"/>
      <c r="J16" s="18"/>
    </row>
    <row r="17" spans="1:10" s="13" customFormat="1" x14ac:dyDescent="0.25">
      <c r="A17" s="17" t="s">
        <v>165</v>
      </c>
      <c r="B17" s="18">
        <v>7.9419999999999994E-3</v>
      </c>
      <c r="C17" s="18">
        <v>7.4809999999999998E-3</v>
      </c>
      <c r="D17" s="18">
        <v>9.0139999999999994E-3</v>
      </c>
      <c r="E17" s="18">
        <v>7.3470000000000002E-3</v>
      </c>
      <c r="F17" s="47">
        <v>8.8719999999999997E-3</v>
      </c>
      <c r="G17" s="47"/>
      <c r="H17" s="47"/>
      <c r="I17" s="18"/>
      <c r="J17" s="18"/>
    </row>
    <row r="18" spans="1:10" s="13" customFormat="1" ht="17.25" x14ac:dyDescent="0.25">
      <c r="A18" s="17" t="s">
        <v>185</v>
      </c>
      <c r="B18" s="18">
        <v>3.443779644567857E-2</v>
      </c>
      <c r="C18" s="18">
        <v>3.0784648303087803E-2</v>
      </c>
      <c r="D18" s="18">
        <v>2.3881541841683562E-2</v>
      </c>
      <c r="E18" s="18">
        <v>2.9199421110388757E-2</v>
      </c>
      <c r="F18" s="47">
        <v>3.4692831476050179E-2</v>
      </c>
      <c r="G18" s="47"/>
      <c r="H18" s="47"/>
      <c r="I18" s="18"/>
      <c r="J18" s="18"/>
    </row>
    <row r="19" spans="1:10" s="13" customFormat="1" ht="17.25" x14ac:dyDescent="0.25">
      <c r="A19" s="17" t="s">
        <v>186</v>
      </c>
      <c r="B19" s="18">
        <v>4.0083904115726515E-4</v>
      </c>
      <c r="C19" s="18">
        <v>3.9598686984386455E-4</v>
      </c>
      <c r="D19" s="18">
        <v>1.0409803967351618E-2</v>
      </c>
      <c r="E19" s="18">
        <v>3.8920019214854842E-3</v>
      </c>
      <c r="F19" s="47">
        <v>0</v>
      </c>
      <c r="G19" s="47"/>
      <c r="H19" s="47"/>
      <c r="I19" s="18"/>
      <c r="J19" s="18"/>
    </row>
    <row r="20" spans="1:10" s="13" customFormat="1" ht="17.25" x14ac:dyDescent="0.25">
      <c r="A20" s="17" t="s">
        <v>187</v>
      </c>
      <c r="B20" s="18">
        <f>SUM(B18:B19)</f>
        <v>3.4838635486835835E-2</v>
      </c>
      <c r="C20" s="18">
        <f t="shared" ref="C20:F20" si="1">SUM(C18:C19)</f>
        <v>3.1180635172931667E-2</v>
      </c>
      <c r="D20" s="18">
        <f t="shared" si="1"/>
        <v>3.429134580903518E-2</v>
      </c>
      <c r="E20" s="18">
        <f t="shared" si="1"/>
        <v>3.3091423031874241E-2</v>
      </c>
      <c r="F20" s="18">
        <f t="shared" si="1"/>
        <v>3.4692831476050179E-2</v>
      </c>
      <c r="G20" s="47"/>
      <c r="H20" s="47"/>
      <c r="I20" s="18"/>
      <c r="J20" s="18"/>
    </row>
    <row r="21" spans="1:10" s="13" customFormat="1" ht="17.25" x14ac:dyDescent="0.25">
      <c r="A21" s="17" t="s">
        <v>188</v>
      </c>
      <c r="B21" s="18">
        <v>2.3369000000000001E-2</v>
      </c>
      <c r="C21" s="18">
        <v>2.1652999999999999E-2</v>
      </c>
      <c r="D21" s="18">
        <v>2.019E-3</v>
      </c>
      <c r="E21" s="18">
        <v>1.7698999999999999E-2</v>
      </c>
      <c r="F21" s="47">
        <v>2.3488999999999999E-2</v>
      </c>
      <c r="G21" s="47"/>
      <c r="H21" s="47"/>
      <c r="I21" s="18"/>
      <c r="J21" s="18"/>
    </row>
    <row r="22" spans="1:10" s="13" customFormat="1" ht="17.25" x14ac:dyDescent="0.25">
      <c r="A22" s="17" t="s">
        <v>189</v>
      </c>
      <c r="B22" s="18">
        <v>0.78154400000000002</v>
      </c>
      <c r="C22" s="18">
        <v>0.79483800000000004</v>
      </c>
      <c r="D22" s="18">
        <v>0.84156699999999995</v>
      </c>
      <c r="E22" s="18">
        <v>0.81657400000000002</v>
      </c>
      <c r="F22" s="47">
        <v>0.825573</v>
      </c>
      <c r="G22" s="47"/>
      <c r="H22" s="47"/>
      <c r="I22" s="18"/>
      <c r="J22" s="18"/>
    </row>
    <row r="23" spans="1:10" s="13" customFormat="1" ht="17.25" x14ac:dyDescent="0.25">
      <c r="A23" s="17" t="s">
        <v>190</v>
      </c>
      <c r="B23" s="18">
        <f>SUM(B21:B22)</f>
        <v>0.80491299999999999</v>
      </c>
      <c r="C23" s="18">
        <f t="shared" ref="C23:F23" si="2">SUM(C21:C22)</f>
        <v>0.81649100000000008</v>
      </c>
      <c r="D23" s="18">
        <f t="shared" si="2"/>
        <v>0.84358599999999995</v>
      </c>
      <c r="E23" s="18">
        <f t="shared" si="2"/>
        <v>0.83427300000000004</v>
      </c>
      <c r="F23" s="18">
        <f t="shared" si="2"/>
        <v>0.84906199999999998</v>
      </c>
      <c r="G23" s="18"/>
      <c r="H23" s="18"/>
      <c r="I23" s="18"/>
      <c r="J23" s="18"/>
    </row>
    <row r="24" spans="1:10" s="13" customFormat="1" x14ac:dyDescent="0.25">
      <c r="A24" s="17" t="s">
        <v>166</v>
      </c>
      <c r="B24" s="18">
        <v>3.2051999999999997E-2</v>
      </c>
      <c r="C24" s="18">
        <v>3.0744E-2</v>
      </c>
      <c r="D24" s="18">
        <v>3.15E-2</v>
      </c>
      <c r="E24" s="18">
        <v>3.2416E-2</v>
      </c>
      <c r="F24" s="47">
        <v>3.2696999999999997E-2</v>
      </c>
      <c r="G24" s="47"/>
      <c r="H24" s="47"/>
      <c r="I24" s="18"/>
      <c r="J24" s="18"/>
    </row>
    <row r="25" spans="1:10" s="13" customFormat="1" x14ac:dyDescent="0.25">
      <c r="A25" s="17" t="s">
        <v>167</v>
      </c>
      <c r="B25" s="18">
        <v>0.96803700000000004</v>
      </c>
      <c r="C25" s="18">
        <v>0.96867999999999999</v>
      </c>
      <c r="D25" s="18">
        <v>0.88172300000000003</v>
      </c>
      <c r="E25" s="18">
        <v>0.92649599999999999</v>
      </c>
      <c r="F25" s="47">
        <v>0.85759399999999997</v>
      </c>
      <c r="G25" s="47"/>
      <c r="H25" s="47"/>
      <c r="I25" s="18"/>
      <c r="J25" s="18"/>
    </row>
    <row r="26" spans="1:10" s="13" customFormat="1" x14ac:dyDescent="0.25">
      <c r="A26" s="17" t="s">
        <v>160</v>
      </c>
      <c r="B26" s="18">
        <v>0.19315299999999999</v>
      </c>
      <c r="C26" s="18">
        <v>0.180836</v>
      </c>
      <c r="D26" s="18">
        <v>0.218223</v>
      </c>
      <c r="E26" s="18">
        <v>0.19736699999999999</v>
      </c>
      <c r="F26" s="47">
        <v>0.25978400000000001</v>
      </c>
      <c r="G26" s="47"/>
      <c r="H26" s="47"/>
      <c r="I26" s="18"/>
      <c r="J26" s="18"/>
    </row>
    <row r="27" spans="1:10" x14ac:dyDescent="0.25">
      <c r="A27" s="17" t="s">
        <v>161</v>
      </c>
      <c r="B27" s="18">
        <v>5.1970000000000002E-3</v>
      </c>
      <c r="C27" s="18">
        <v>6.208E-3</v>
      </c>
      <c r="D27" s="18">
        <v>6.5620000000000001E-3</v>
      </c>
      <c r="E27" s="18">
        <v>7.0679999999999996E-3</v>
      </c>
      <c r="F27" s="47">
        <v>5.1359999999999999E-3</v>
      </c>
      <c r="G27" s="47"/>
      <c r="H27" s="47"/>
    </row>
    <row r="28" spans="1:10" x14ac:dyDescent="0.25">
      <c r="A28" s="17" t="s">
        <v>163</v>
      </c>
      <c r="B28" s="18">
        <f>SUM(B16:B17,B20,B23:B27)</f>
        <v>4.0116876354868358</v>
      </c>
      <c r="C28" s="18">
        <f t="shared" ref="C28:F28" si="3">SUM(C16:C17,C20,C23:C27)</f>
        <v>4.0108276351729319</v>
      </c>
      <c r="D28" s="18">
        <f t="shared" si="3"/>
        <v>4.0010113458090357</v>
      </c>
      <c r="E28" s="18">
        <f t="shared" si="3"/>
        <v>4.0088514230318744</v>
      </c>
      <c r="F28" s="18">
        <f t="shared" si="3"/>
        <v>4.0131408314760506</v>
      </c>
      <c r="G28" s="18"/>
      <c r="H28" s="18"/>
    </row>
    <row r="29" spans="1:10" x14ac:dyDescent="0.25">
      <c r="A29" s="14" t="s">
        <v>144</v>
      </c>
      <c r="B29" s="3">
        <f>((B26)/((B26)+(B23)+(B25))*100)</f>
        <v>9.8241546856904236</v>
      </c>
      <c r="C29" s="3">
        <f t="shared" ref="C29:F29" si="4">((C26)/((C26)+(C23)+(C25))*100)</f>
        <v>9.1981361205733254</v>
      </c>
      <c r="D29" s="3">
        <f t="shared" si="4"/>
        <v>11.228166039972585</v>
      </c>
      <c r="E29" s="3">
        <f t="shared" si="4"/>
        <v>10.079330547010013</v>
      </c>
      <c r="F29" s="3">
        <f t="shared" si="4"/>
        <v>13.210878541933649</v>
      </c>
      <c r="G29" s="3"/>
      <c r="H29" s="3"/>
    </row>
    <row r="30" spans="1:10" x14ac:dyDescent="0.25">
      <c r="A30" s="14" t="s">
        <v>146</v>
      </c>
      <c r="B30" s="3">
        <f>((B25)/((B25)+(B26)+(B23))*100)</f>
        <v>49.236331972434819</v>
      </c>
      <c r="C30" s="3">
        <f t="shared" ref="C30:F30" si="5">((C25)/((C25)+(C26)+(C23))*100)</f>
        <v>49.271442065058771</v>
      </c>
      <c r="D30" s="3">
        <f t="shared" si="5"/>
        <v>45.3670430947368</v>
      </c>
      <c r="E30" s="3">
        <f t="shared" si="5"/>
        <v>47.315201804164772</v>
      </c>
      <c r="F30" s="3">
        <f t="shared" si="5"/>
        <v>43.611500986554383</v>
      </c>
      <c r="G30" s="3"/>
      <c r="H30" s="3"/>
    </row>
    <row r="31" spans="1:10" x14ac:dyDescent="0.25">
      <c r="A31" s="14" t="s">
        <v>145</v>
      </c>
      <c r="B31" s="3">
        <f>((B23)/((B23)+(B25)+(B26))*100)</f>
        <v>40.939513341874765</v>
      </c>
      <c r="C31" s="3">
        <f t="shared" ref="C31:F31" si="6">((C23)/((C23)+(C25)+(C26))*100)</f>
        <v>41.530421814367905</v>
      </c>
      <c r="D31" s="3">
        <f t="shared" si="6"/>
        <v>43.404790865290607</v>
      </c>
      <c r="E31" s="3">
        <f t="shared" si="6"/>
        <v>42.605467648825204</v>
      </c>
      <c r="F31" s="3">
        <f t="shared" si="6"/>
        <v>43.177620471511972</v>
      </c>
      <c r="G31" s="3"/>
      <c r="H31" s="3"/>
    </row>
    <row r="32" spans="1:10" x14ac:dyDescent="0.25">
      <c r="A32" s="10"/>
      <c r="B32" s="31"/>
      <c r="C32" s="31"/>
      <c r="D32" s="31"/>
      <c r="E32" s="31"/>
      <c r="F32" s="31"/>
      <c r="G32" s="31"/>
      <c r="H32" s="31"/>
    </row>
    <row r="33" spans="1:8" x14ac:dyDescent="0.25">
      <c r="A33" s="7" t="s">
        <v>116</v>
      </c>
      <c r="B33" s="46">
        <f>((B9/40.3)/((B9/40.3)+(B7/71.84)))*100</f>
        <v>54.600368232385286</v>
      </c>
      <c r="C33" s="46">
        <f t="shared" ref="C33:F33" si="7">((C9/40.3)/((C9/40.3)+(C7/71.84)))*100</f>
        <v>54.262575633625033</v>
      </c>
      <c r="D33" s="46">
        <f t="shared" si="7"/>
        <v>51.105225300899427</v>
      </c>
      <c r="E33" s="46">
        <f t="shared" si="7"/>
        <v>52.618834459340903</v>
      </c>
      <c r="F33" s="46">
        <f t="shared" si="7"/>
        <v>50.249957227330199</v>
      </c>
      <c r="G33" s="46"/>
      <c r="H33" s="46"/>
    </row>
  </sheetData>
  <mergeCells count="1">
    <mergeCell ref="B1:F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Whole-rock</vt:lpstr>
      <vt:lpstr>Glass</vt:lpstr>
      <vt:lpstr>Pl Phenoc</vt:lpstr>
      <vt:lpstr>Pl Microph</vt:lpstr>
      <vt:lpstr>Aug Phenoc</vt:lpstr>
      <vt:lpstr>Aug Microph</vt:lpstr>
      <vt:lpstr>Pigeon Microphen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HM</cp:lastModifiedBy>
  <dcterms:created xsi:type="dcterms:W3CDTF">2020-09-16T20:23:51Z</dcterms:created>
  <dcterms:modified xsi:type="dcterms:W3CDTF">2022-08-03T00:03:01Z</dcterms:modified>
</cp:coreProperties>
</file>